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K27" i="1"/>
  <c r="K28" i="1"/>
  <c r="K30" i="1"/>
  <c r="K26" i="1"/>
  <c r="I27" i="1"/>
  <c r="I28" i="1"/>
  <c r="I30" i="1"/>
  <c r="I26" i="1"/>
  <c r="G27" i="1"/>
  <c r="G28" i="1"/>
  <c r="G30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L34" i="1"/>
  <c r="L35" i="1"/>
  <c r="L27" i="1"/>
  <c r="L28" i="1"/>
  <c r="L30" i="1"/>
  <c r="L21" i="1"/>
  <c r="L22" i="1"/>
  <c r="L23" i="1"/>
  <c r="L24" i="1"/>
  <c r="L11" i="1"/>
  <c r="L12" i="1"/>
  <c r="L13" i="1"/>
  <c r="L15" i="1"/>
  <c r="L16" i="1"/>
  <c r="L17" i="1"/>
  <c r="L5" i="1"/>
  <c r="L6" i="1"/>
  <c r="L7" i="1"/>
  <c r="K10" i="1"/>
  <c r="K11" i="1"/>
  <c r="K12" i="1"/>
  <c r="K13" i="1"/>
  <c r="K14" i="1"/>
  <c r="K15" i="1"/>
  <c r="K16" i="1"/>
  <c r="K17" i="1"/>
  <c r="K18" i="1"/>
  <c r="K9" i="1"/>
  <c r="I10" i="1"/>
  <c r="I11" i="1"/>
  <c r="I12" i="1"/>
  <c r="I13" i="1"/>
  <c r="I15" i="1"/>
  <c r="I16" i="1"/>
  <c r="I17" i="1"/>
  <c r="I9" i="1"/>
  <c r="G18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18" i="1"/>
  <c r="E9" i="1"/>
  <c r="C11" i="1"/>
  <c r="C12" i="1"/>
  <c r="C13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K7" i="1"/>
  <c r="I7" i="1"/>
  <c r="G7" i="1"/>
  <c r="E7" i="1"/>
  <c r="C7" i="1"/>
  <c r="J35" i="1" l="1"/>
  <c r="H35" i="1"/>
  <c r="F35" i="1"/>
  <c r="D35" i="1"/>
  <c r="B35" i="1"/>
  <c r="L33" i="1"/>
  <c r="J31" i="1"/>
  <c r="H31" i="1"/>
  <c r="I31" i="1" s="1"/>
  <c r="F31" i="1"/>
  <c r="G31" i="1" s="1"/>
  <c r="D31" i="1"/>
  <c r="B31" i="1"/>
  <c r="L26" i="1"/>
  <c r="J24" i="1"/>
  <c r="H24" i="1"/>
  <c r="F24" i="1"/>
  <c r="D24" i="1"/>
  <c r="B24" i="1"/>
  <c r="L20" i="1"/>
  <c r="J18" i="1"/>
  <c r="H18" i="1"/>
  <c r="I18" i="1" s="1"/>
  <c r="F18" i="1"/>
  <c r="D18" i="1"/>
  <c r="B18" i="1"/>
  <c r="L9" i="1"/>
  <c r="J7" i="1"/>
  <c r="H7" i="1"/>
  <c r="F7" i="1"/>
  <c r="D7" i="1"/>
  <c r="B7" i="1"/>
  <c r="L4" i="1"/>
  <c r="K31" i="1" l="1"/>
  <c r="L31" i="1"/>
  <c r="C18" i="1"/>
  <c r="L18" i="1"/>
</calcChain>
</file>

<file path=xl/sharedStrings.xml><?xml version="1.0" encoding="utf-8"?>
<sst xmlns="http://schemas.openxmlformats.org/spreadsheetml/2006/main" count="329" uniqueCount="71">
  <si>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</si>
  <si>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</si>
  <si>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</si>
  <si>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</si>
  <si>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</si>
  <si>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</si>
  <si>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</si>
  <si>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</si>
  <si>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</si>
  <si>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</si>
  <si>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</si>
  <si>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</si>
  <si>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</si>
  <si>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</si>
  <si>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</si>
  <si>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</si>
  <si>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</si>
  <si>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</si>
  <si>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</si>
  <si>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</si>
  <si>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</si>
  <si>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</si>
  <si>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</si>
  <si>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</si>
  <si>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</si>
  <si>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</si>
  <si>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</si>
  <si>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</si>
  <si>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</si>
  <si>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</si>
  <si>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</si>
  <si>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</si>
  <si>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</si>
  <si>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</si>
  <si>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Political Science
Success and Retention Rates by Course</t>
  </si>
  <si>
    <t>Political Science</t>
  </si>
  <si>
    <t>POSC-120 : Politics &amp; Political Analysis</t>
  </si>
  <si>
    <t>POSC-121 : Intro to U.S. Govt &amp; Politics</t>
  </si>
  <si>
    <t>POSC-124 : Comparative Govt and Politics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</si>
  <si>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</si>
  <si>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</si>
  <si>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</si>
  <si>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</si>
  <si>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</si>
  <si>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</si>
  <si>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</si>
  <si>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</si>
  <si>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</si>
  <si>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</si>
  <si>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</si>
  <si>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</si>
  <si>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</si>
  <si>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</si>
  <si>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</si>
  <si>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</si>
  <si>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</si>
  <si>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</si>
  <si>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</si>
  <si>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</si>
  <si>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</si>
  <si>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</si>
  <si>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</si>
  <si>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</si>
  <si>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</si>
  <si>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Political Science-Spring
Student Characteristics</t>
  </si>
  <si>
    <t>Spring 2013</t>
  </si>
  <si>
    <t>Spring 2014</t>
  </si>
  <si>
    <t>Spring 2015</t>
  </si>
  <si>
    <t>Spring 2016</t>
  </si>
  <si>
    <t>Spring 2017</t>
  </si>
  <si>
    <t>POSC-130 : Intro International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</si>
</sst>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N4" sqref="N4"/>
    </sheetView>
  </sheetViews>
  <sheetFormatPr defaultRowHeight="15" x14ac:dyDescent="0.25"/>
  <cols>
    <col min="1" max="1" width="30" style="36" customWidth="1"/>
    <col min="2" max="12" width="8.28515625" style="9" customWidth="1"/>
  </cols>
  <sheetData>
    <row r="1" spans="1:12" x14ac:dyDescent="0.25">
      <c r="A1" s="44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30" x14ac:dyDescent="0.25">
      <c r="A3" s="37" t="s">
        <v>0</v>
      </c>
      <c r="B3" s="47" t="s">
        <v>65</v>
      </c>
      <c r="C3" s="47"/>
      <c r="D3" s="47" t="s">
        <v>66</v>
      </c>
      <c r="E3" s="47"/>
      <c r="F3" s="47" t="s">
        <v>67</v>
      </c>
      <c r="G3" s="47"/>
      <c r="H3" s="47" t="s">
        <v>68</v>
      </c>
      <c r="I3" s="47"/>
      <c r="J3" s="47" t="s">
        <v>69</v>
      </c>
      <c r="K3" s="47"/>
      <c r="L3" s="4" t="s">
        <v>1</v>
      </c>
    </row>
    <row r="4" spans="1:12" x14ac:dyDescent="0.25">
      <c r="A4" s="35" t="s">
        <v>2</v>
      </c>
      <c r="B4" s="5">
        <v>98</v>
      </c>
      <c r="C4" s="8">
        <f t="shared" ref="C4:C6" si="0">B4/205</f>
        <v>0.47804878048780486</v>
      </c>
      <c r="D4" s="5">
        <v>107</v>
      </c>
      <c r="E4" s="8">
        <f t="shared" ref="E4:E6" si="1">D4/231</f>
        <v>0.46320346320346323</v>
      </c>
      <c r="F4" s="5">
        <v>87</v>
      </c>
      <c r="G4" s="8">
        <f t="shared" ref="G4:G6" si="2">F4/163</f>
        <v>0.53374233128834359</v>
      </c>
      <c r="H4" s="5">
        <v>73</v>
      </c>
      <c r="I4" s="8">
        <f t="shared" ref="I4:I6" si="3">H4/143</f>
        <v>0.51048951048951052</v>
      </c>
      <c r="J4" s="5">
        <v>95</v>
      </c>
      <c r="K4" s="8">
        <f t="shared" ref="K4:K6" si="4">J4/209</f>
        <v>0.45454545454545453</v>
      </c>
      <c r="L4" s="6">
        <f>(J4-B4)/B4</f>
        <v>-3.0612244897959183E-2</v>
      </c>
    </row>
    <row r="5" spans="1:12" x14ac:dyDescent="0.25">
      <c r="A5" s="35" t="s">
        <v>3</v>
      </c>
      <c r="B5" s="5">
        <v>105</v>
      </c>
      <c r="C5" s="8">
        <f t="shared" si="0"/>
        <v>0.51219512195121952</v>
      </c>
      <c r="D5" s="5">
        <v>123</v>
      </c>
      <c r="E5" s="8">
        <f t="shared" si="1"/>
        <v>0.53246753246753242</v>
      </c>
      <c r="F5" s="5">
        <v>75</v>
      </c>
      <c r="G5" s="8">
        <f t="shared" si="2"/>
        <v>0.46012269938650308</v>
      </c>
      <c r="H5" s="5">
        <v>68</v>
      </c>
      <c r="I5" s="8">
        <f t="shared" si="3"/>
        <v>0.47552447552447552</v>
      </c>
      <c r="J5" s="5">
        <v>107</v>
      </c>
      <c r="K5" s="8">
        <f t="shared" si="4"/>
        <v>0.51196172248803828</v>
      </c>
      <c r="L5" s="6">
        <f t="shared" ref="L5:L7" si="5">(J5-B5)/B5</f>
        <v>1.9047619047619049E-2</v>
      </c>
    </row>
    <row r="6" spans="1:12" x14ac:dyDescent="0.25">
      <c r="A6" s="35" t="s">
        <v>4</v>
      </c>
      <c r="B6" s="5">
        <v>2</v>
      </c>
      <c r="C6" s="8">
        <f t="shared" si="0"/>
        <v>9.7560975609756097E-3</v>
      </c>
      <c r="D6" s="5">
        <v>1</v>
      </c>
      <c r="E6" s="8">
        <f t="shared" si="1"/>
        <v>4.329004329004329E-3</v>
      </c>
      <c r="F6" s="5">
        <v>1</v>
      </c>
      <c r="G6" s="8">
        <f t="shared" si="2"/>
        <v>6.1349693251533744E-3</v>
      </c>
      <c r="H6" s="21">
        <v>2</v>
      </c>
      <c r="I6" s="8">
        <f t="shared" si="3"/>
        <v>1.3986013986013986E-2</v>
      </c>
      <c r="J6" s="5">
        <v>7</v>
      </c>
      <c r="K6" s="8">
        <f t="shared" si="4"/>
        <v>3.3492822966507178E-2</v>
      </c>
      <c r="L6" s="6">
        <f t="shared" si="5"/>
        <v>2.5</v>
      </c>
    </row>
    <row r="7" spans="1:12" s="3" customFormat="1" x14ac:dyDescent="0.25">
      <c r="A7" s="40" t="s">
        <v>5</v>
      </c>
      <c r="B7" s="7">
        <f>SUM(B4:B6)</f>
        <v>205</v>
      </c>
      <c r="C7" s="8">
        <f>B7/205</f>
        <v>1</v>
      </c>
      <c r="D7" s="7">
        <f t="shared" ref="D7:H7" si="6">SUM(D4:D6)</f>
        <v>231</v>
      </c>
      <c r="E7" s="8">
        <f>D7/231</f>
        <v>1</v>
      </c>
      <c r="F7" s="7">
        <f t="shared" si="6"/>
        <v>163</v>
      </c>
      <c r="G7" s="8">
        <f>F7/163</f>
        <v>1</v>
      </c>
      <c r="H7" s="7">
        <f t="shared" si="6"/>
        <v>143</v>
      </c>
      <c r="I7" s="8">
        <f>H7/143</f>
        <v>1</v>
      </c>
      <c r="J7" s="7">
        <f>SUM(J4:J6)</f>
        <v>209</v>
      </c>
      <c r="K7" s="8">
        <f>J7/209</f>
        <v>1</v>
      </c>
      <c r="L7" s="6">
        <f t="shared" si="5"/>
        <v>1.9512195121951219E-2</v>
      </c>
    </row>
    <row r="8" spans="1:12" ht="30" x14ac:dyDescent="0.25">
      <c r="A8" s="37" t="s">
        <v>6</v>
      </c>
      <c r="B8" s="47" t="s">
        <v>65</v>
      </c>
      <c r="C8" s="47"/>
      <c r="D8" s="47" t="s">
        <v>66</v>
      </c>
      <c r="E8" s="47"/>
      <c r="F8" s="47" t="s">
        <v>67</v>
      </c>
      <c r="G8" s="47"/>
      <c r="H8" s="47" t="s">
        <v>68</v>
      </c>
      <c r="I8" s="47"/>
      <c r="J8" s="47" t="s">
        <v>69</v>
      </c>
      <c r="K8" s="47"/>
      <c r="L8" s="4" t="s">
        <v>1</v>
      </c>
    </row>
    <row r="9" spans="1:12" x14ac:dyDescent="0.25">
      <c r="A9" s="35" t="s">
        <v>7</v>
      </c>
      <c r="B9" s="5">
        <v>24</v>
      </c>
      <c r="C9" s="8">
        <f>B9/205</f>
        <v>0.11707317073170732</v>
      </c>
      <c r="D9" s="5">
        <v>22</v>
      </c>
      <c r="E9" s="8">
        <f>D9/231</f>
        <v>9.5238095238095233E-2</v>
      </c>
      <c r="F9" s="5">
        <v>10</v>
      </c>
      <c r="G9" s="8">
        <f>F9/163</f>
        <v>6.1349693251533742E-2</v>
      </c>
      <c r="H9" s="5">
        <v>6</v>
      </c>
      <c r="I9" s="8">
        <f>H9/143</f>
        <v>4.195804195804196E-2</v>
      </c>
      <c r="J9" s="5">
        <v>15</v>
      </c>
      <c r="K9" s="8">
        <f>J9/209</f>
        <v>7.1770334928229665E-2</v>
      </c>
      <c r="L9" s="6">
        <f t="shared" ref="L9:L18" si="7">(J9-B9)/B9</f>
        <v>-0.375</v>
      </c>
    </row>
    <row r="10" spans="1:12" x14ac:dyDescent="0.25">
      <c r="A10" s="35" t="s">
        <v>8</v>
      </c>
      <c r="B10" s="33" t="s">
        <v>9</v>
      </c>
      <c r="C10" s="33" t="s">
        <v>9</v>
      </c>
      <c r="D10" s="5">
        <v>2</v>
      </c>
      <c r="E10" s="8">
        <f t="shared" ref="E10:E35" si="8">D10/231</f>
        <v>8.658008658008658E-3</v>
      </c>
      <c r="F10" s="5">
        <v>1</v>
      </c>
      <c r="G10" s="8">
        <f t="shared" ref="G10:G35" si="9">F10/163</f>
        <v>6.1349693251533744E-3</v>
      </c>
      <c r="H10" s="21"/>
      <c r="I10" s="8">
        <f t="shared" ref="I10:I35" si="10">H10/143</f>
        <v>0</v>
      </c>
      <c r="J10" s="21">
        <v>1</v>
      </c>
      <c r="K10" s="8">
        <f t="shared" ref="K10:K35" si="11">J10/209</f>
        <v>4.7846889952153108E-3</v>
      </c>
      <c r="L10" s="33" t="s">
        <v>9</v>
      </c>
    </row>
    <row r="11" spans="1:12" x14ac:dyDescent="0.25">
      <c r="A11" s="35" t="s">
        <v>10</v>
      </c>
      <c r="B11" s="5">
        <v>1</v>
      </c>
      <c r="C11" s="8">
        <f t="shared" ref="C10:C35" si="12">B11/205</f>
        <v>4.8780487804878049E-3</v>
      </c>
      <c r="D11" s="5">
        <v>1</v>
      </c>
      <c r="E11" s="8">
        <f t="shared" si="8"/>
        <v>4.329004329004329E-3</v>
      </c>
      <c r="F11" s="5">
        <v>3</v>
      </c>
      <c r="G11" s="8">
        <f t="shared" si="9"/>
        <v>1.8404907975460124E-2</v>
      </c>
      <c r="H11" s="5">
        <v>6</v>
      </c>
      <c r="I11" s="8">
        <f t="shared" si="10"/>
        <v>4.195804195804196E-2</v>
      </c>
      <c r="J11" s="5">
        <v>7</v>
      </c>
      <c r="K11" s="8">
        <f t="shared" si="11"/>
        <v>3.3492822966507178E-2</v>
      </c>
      <c r="L11" s="6">
        <f t="shared" si="7"/>
        <v>6</v>
      </c>
    </row>
    <row r="12" spans="1:12" x14ac:dyDescent="0.25">
      <c r="A12" s="35" t="s">
        <v>11</v>
      </c>
      <c r="B12" s="5">
        <v>1</v>
      </c>
      <c r="C12" s="8">
        <f t="shared" si="12"/>
        <v>4.8780487804878049E-3</v>
      </c>
      <c r="D12" s="5">
        <v>7</v>
      </c>
      <c r="E12" s="8">
        <f t="shared" si="8"/>
        <v>3.0303030303030304E-2</v>
      </c>
      <c r="F12" s="5">
        <v>6</v>
      </c>
      <c r="G12" s="8">
        <f t="shared" si="9"/>
        <v>3.6809815950920248E-2</v>
      </c>
      <c r="H12" s="5">
        <v>6</v>
      </c>
      <c r="I12" s="8">
        <f t="shared" si="10"/>
        <v>4.195804195804196E-2</v>
      </c>
      <c r="J12" s="5">
        <v>8</v>
      </c>
      <c r="K12" s="8">
        <f t="shared" si="11"/>
        <v>3.8277511961722487E-2</v>
      </c>
      <c r="L12" s="6">
        <f t="shared" si="7"/>
        <v>7</v>
      </c>
    </row>
    <row r="13" spans="1:12" x14ac:dyDescent="0.25">
      <c r="A13" s="35" t="s">
        <v>12</v>
      </c>
      <c r="B13" s="5">
        <v>69</v>
      </c>
      <c r="C13" s="8">
        <f t="shared" si="12"/>
        <v>0.33658536585365856</v>
      </c>
      <c r="D13" s="5">
        <v>95</v>
      </c>
      <c r="E13" s="8">
        <f t="shared" si="8"/>
        <v>0.41125541125541126</v>
      </c>
      <c r="F13" s="5">
        <v>59</v>
      </c>
      <c r="G13" s="8">
        <f t="shared" si="9"/>
        <v>0.3619631901840491</v>
      </c>
      <c r="H13" s="5">
        <v>60</v>
      </c>
      <c r="I13" s="8">
        <f t="shared" si="10"/>
        <v>0.41958041958041958</v>
      </c>
      <c r="J13" s="5">
        <v>98</v>
      </c>
      <c r="K13" s="8">
        <f t="shared" si="11"/>
        <v>0.46889952153110048</v>
      </c>
      <c r="L13" s="6">
        <f t="shared" si="7"/>
        <v>0.42028985507246375</v>
      </c>
    </row>
    <row r="14" spans="1:12" x14ac:dyDescent="0.25">
      <c r="A14" s="35" t="s">
        <v>13</v>
      </c>
      <c r="B14" s="33" t="s">
        <v>9</v>
      </c>
      <c r="C14" s="33" t="s">
        <v>9</v>
      </c>
      <c r="D14" s="5">
        <v>1</v>
      </c>
      <c r="E14" s="8">
        <f t="shared" si="8"/>
        <v>4.329004329004329E-3</v>
      </c>
      <c r="F14" s="21">
        <v>1</v>
      </c>
      <c r="G14" s="8">
        <f t="shared" si="9"/>
        <v>6.1349693251533744E-3</v>
      </c>
      <c r="H14" s="33" t="s">
        <v>9</v>
      </c>
      <c r="I14" s="33" t="s">
        <v>9</v>
      </c>
      <c r="J14" s="5">
        <v>1</v>
      </c>
      <c r="K14" s="8">
        <f t="shared" si="11"/>
        <v>4.7846889952153108E-3</v>
      </c>
      <c r="L14" s="33" t="s">
        <v>9</v>
      </c>
    </row>
    <row r="15" spans="1:12" x14ac:dyDescent="0.25">
      <c r="A15" s="35" t="s">
        <v>14</v>
      </c>
      <c r="B15" s="5">
        <v>94</v>
      </c>
      <c r="C15" s="8">
        <f t="shared" si="12"/>
        <v>0.45853658536585368</v>
      </c>
      <c r="D15" s="5">
        <v>88</v>
      </c>
      <c r="E15" s="8">
        <f t="shared" si="8"/>
        <v>0.38095238095238093</v>
      </c>
      <c r="F15" s="5">
        <v>67</v>
      </c>
      <c r="G15" s="8">
        <f t="shared" si="9"/>
        <v>0.41104294478527609</v>
      </c>
      <c r="H15" s="5">
        <v>50</v>
      </c>
      <c r="I15" s="8">
        <f t="shared" si="10"/>
        <v>0.34965034965034963</v>
      </c>
      <c r="J15" s="5">
        <v>59</v>
      </c>
      <c r="K15" s="8">
        <f t="shared" si="11"/>
        <v>0.28229665071770332</v>
      </c>
      <c r="L15" s="6">
        <f t="shared" si="7"/>
        <v>-0.37234042553191488</v>
      </c>
    </row>
    <row r="16" spans="1:12" x14ac:dyDescent="0.25">
      <c r="A16" s="35" t="s">
        <v>15</v>
      </c>
      <c r="B16" s="5">
        <v>14</v>
      </c>
      <c r="C16" s="8">
        <f t="shared" si="12"/>
        <v>6.8292682926829273E-2</v>
      </c>
      <c r="D16" s="5">
        <v>10</v>
      </c>
      <c r="E16" s="8">
        <f t="shared" si="8"/>
        <v>4.3290043290043288E-2</v>
      </c>
      <c r="F16" s="5">
        <v>11</v>
      </c>
      <c r="G16" s="8">
        <f t="shared" si="9"/>
        <v>6.7484662576687116E-2</v>
      </c>
      <c r="H16" s="5">
        <v>14</v>
      </c>
      <c r="I16" s="8">
        <f t="shared" si="10"/>
        <v>9.7902097902097904E-2</v>
      </c>
      <c r="J16" s="5">
        <v>19</v>
      </c>
      <c r="K16" s="8">
        <f t="shared" si="11"/>
        <v>9.0909090909090912E-2</v>
      </c>
      <c r="L16" s="6">
        <f t="shared" si="7"/>
        <v>0.35714285714285715</v>
      </c>
    </row>
    <row r="17" spans="1:12" x14ac:dyDescent="0.25">
      <c r="A17" s="35" t="s">
        <v>16</v>
      </c>
      <c r="B17" s="5">
        <v>2</v>
      </c>
      <c r="C17" s="8">
        <f t="shared" si="12"/>
        <v>9.7560975609756097E-3</v>
      </c>
      <c r="D17" s="5">
        <v>5</v>
      </c>
      <c r="E17" s="8">
        <f t="shared" si="8"/>
        <v>2.1645021645021644E-2</v>
      </c>
      <c r="F17" s="5">
        <v>5</v>
      </c>
      <c r="G17" s="8">
        <f t="shared" si="9"/>
        <v>3.0674846625766871E-2</v>
      </c>
      <c r="H17" s="5">
        <v>1</v>
      </c>
      <c r="I17" s="8">
        <f t="shared" si="10"/>
        <v>6.993006993006993E-3</v>
      </c>
      <c r="J17" s="5">
        <v>1</v>
      </c>
      <c r="K17" s="8">
        <f t="shared" si="11"/>
        <v>4.7846889952153108E-3</v>
      </c>
      <c r="L17" s="6">
        <f t="shared" si="7"/>
        <v>-0.5</v>
      </c>
    </row>
    <row r="18" spans="1:12" s="3" customFormat="1" x14ac:dyDescent="0.25">
      <c r="A18" s="40" t="s">
        <v>5</v>
      </c>
      <c r="B18" s="7">
        <f>SUM(B9:B17)</f>
        <v>205</v>
      </c>
      <c r="C18" s="8">
        <f t="shared" si="12"/>
        <v>1</v>
      </c>
      <c r="D18" s="7">
        <f t="shared" ref="D18:J18" si="13">SUM(D9:D17)</f>
        <v>231</v>
      </c>
      <c r="E18" s="8">
        <f t="shared" si="8"/>
        <v>1</v>
      </c>
      <c r="F18" s="7">
        <f t="shared" si="13"/>
        <v>163</v>
      </c>
      <c r="G18" s="8">
        <f t="shared" si="9"/>
        <v>1</v>
      </c>
      <c r="H18" s="7">
        <f t="shared" si="13"/>
        <v>143</v>
      </c>
      <c r="I18" s="8">
        <f t="shared" si="10"/>
        <v>1</v>
      </c>
      <c r="J18" s="7">
        <f t="shared" si="13"/>
        <v>209</v>
      </c>
      <c r="K18" s="8">
        <f t="shared" si="11"/>
        <v>1</v>
      </c>
      <c r="L18" s="6">
        <f t="shared" si="7"/>
        <v>1.9512195121951219E-2</v>
      </c>
    </row>
    <row r="19" spans="1:12" ht="30" x14ac:dyDescent="0.25">
      <c r="A19" s="37" t="s">
        <v>17</v>
      </c>
      <c r="B19" s="47" t="s">
        <v>65</v>
      </c>
      <c r="C19" s="47"/>
      <c r="D19" s="47" t="s">
        <v>66</v>
      </c>
      <c r="E19" s="47"/>
      <c r="F19" s="47" t="s">
        <v>67</v>
      </c>
      <c r="G19" s="47"/>
      <c r="H19" s="47" t="s">
        <v>68</v>
      </c>
      <c r="I19" s="47"/>
      <c r="J19" s="47" t="s">
        <v>69</v>
      </c>
      <c r="K19" s="47"/>
      <c r="L19" s="4" t="s">
        <v>1</v>
      </c>
    </row>
    <row r="20" spans="1:12" x14ac:dyDescent="0.25">
      <c r="A20" s="35" t="s">
        <v>18</v>
      </c>
      <c r="B20" s="5">
        <v>57</v>
      </c>
      <c r="C20" s="8">
        <f t="shared" si="12"/>
        <v>0.2780487804878049</v>
      </c>
      <c r="D20" s="5">
        <v>78</v>
      </c>
      <c r="E20" s="8">
        <f t="shared" si="8"/>
        <v>0.33766233766233766</v>
      </c>
      <c r="F20" s="5">
        <v>44</v>
      </c>
      <c r="G20" s="8">
        <f t="shared" si="9"/>
        <v>0.26993865030674846</v>
      </c>
      <c r="H20" s="5">
        <v>43</v>
      </c>
      <c r="I20" s="8">
        <f t="shared" si="10"/>
        <v>0.30069930069930068</v>
      </c>
      <c r="J20" s="5">
        <v>106</v>
      </c>
      <c r="K20" s="8">
        <f t="shared" si="11"/>
        <v>0.50717703349282295</v>
      </c>
      <c r="L20" s="6">
        <f t="shared" ref="L20:L24" si="14">(J20-B20)/B20</f>
        <v>0.85964912280701755</v>
      </c>
    </row>
    <row r="21" spans="1:12" x14ac:dyDescent="0.25">
      <c r="A21" s="35" t="s">
        <v>19</v>
      </c>
      <c r="B21" s="5">
        <v>91</v>
      </c>
      <c r="C21" s="8">
        <f t="shared" si="12"/>
        <v>0.44390243902439025</v>
      </c>
      <c r="D21" s="5">
        <v>102</v>
      </c>
      <c r="E21" s="8">
        <f t="shared" si="8"/>
        <v>0.44155844155844154</v>
      </c>
      <c r="F21" s="5">
        <v>84</v>
      </c>
      <c r="G21" s="8">
        <f t="shared" si="9"/>
        <v>0.51533742331288346</v>
      </c>
      <c r="H21" s="5">
        <v>74</v>
      </c>
      <c r="I21" s="8">
        <f t="shared" si="10"/>
        <v>0.5174825174825175</v>
      </c>
      <c r="J21" s="5">
        <v>70</v>
      </c>
      <c r="K21" s="8">
        <f t="shared" si="11"/>
        <v>0.3349282296650718</v>
      </c>
      <c r="L21" s="6">
        <f t="shared" si="14"/>
        <v>-0.23076923076923078</v>
      </c>
    </row>
    <row r="22" spans="1:12" x14ac:dyDescent="0.25">
      <c r="A22" s="35" t="s">
        <v>20</v>
      </c>
      <c r="B22" s="5">
        <v>45</v>
      </c>
      <c r="C22" s="8">
        <f t="shared" si="12"/>
        <v>0.21951219512195122</v>
      </c>
      <c r="D22" s="5">
        <v>40</v>
      </c>
      <c r="E22" s="8">
        <f t="shared" si="8"/>
        <v>0.17316017316017315</v>
      </c>
      <c r="F22" s="5">
        <v>31</v>
      </c>
      <c r="G22" s="8">
        <f t="shared" si="9"/>
        <v>0.19018404907975461</v>
      </c>
      <c r="H22" s="5">
        <v>23</v>
      </c>
      <c r="I22" s="8">
        <f t="shared" si="10"/>
        <v>0.16083916083916083</v>
      </c>
      <c r="J22" s="5">
        <v>31</v>
      </c>
      <c r="K22" s="8">
        <f t="shared" si="11"/>
        <v>0.14832535885167464</v>
      </c>
      <c r="L22" s="6">
        <f t="shared" si="14"/>
        <v>-0.31111111111111112</v>
      </c>
    </row>
    <row r="23" spans="1:12" x14ac:dyDescent="0.25">
      <c r="A23" s="35" t="s">
        <v>21</v>
      </c>
      <c r="B23" s="5">
        <v>12</v>
      </c>
      <c r="C23" s="8">
        <f t="shared" si="12"/>
        <v>5.8536585365853662E-2</v>
      </c>
      <c r="D23" s="5">
        <v>11</v>
      </c>
      <c r="E23" s="8">
        <f t="shared" si="8"/>
        <v>4.7619047619047616E-2</v>
      </c>
      <c r="F23" s="5">
        <v>4</v>
      </c>
      <c r="G23" s="8">
        <f t="shared" si="9"/>
        <v>2.4539877300613498E-2</v>
      </c>
      <c r="H23" s="5">
        <v>3</v>
      </c>
      <c r="I23" s="8">
        <f t="shared" si="10"/>
        <v>2.097902097902098E-2</v>
      </c>
      <c r="J23" s="5">
        <v>2</v>
      </c>
      <c r="K23" s="8">
        <f t="shared" si="11"/>
        <v>9.5693779904306216E-3</v>
      </c>
      <c r="L23" s="6">
        <f t="shared" si="14"/>
        <v>-0.83333333333333337</v>
      </c>
    </row>
    <row r="24" spans="1:12" s="3" customFormat="1" x14ac:dyDescent="0.25">
      <c r="A24" s="40" t="s">
        <v>5</v>
      </c>
      <c r="B24" s="7">
        <f>SUM(B20:B23)</f>
        <v>205</v>
      </c>
      <c r="C24" s="8">
        <f t="shared" si="12"/>
        <v>1</v>
      </c>
      <c r="D24" s="7">
        <f t="shared" ref="D24:J24" si="15">SUM(D20:D23)</f>
        <v>231</v>
      </c>
      <c r="E24" s="8">
        <f t="shared" si="8"/>
        <v>1</v>
      </c>
      <c r="F24" s="7">
        <f t="shared" si="15"/>
        <v>163</v>
      </c>
      <c r="G24" s="8">
        <f t="shared" si="9"/>
        <v>1</v>
      </c>
      <c r="H24" s="7">
        <f t="shared" si="15"/>
        <v>143</v>
      </c>
      <c r="I24" s="8">
        <f t="shared" si="10"/>
        <v>1</v>
      </c>
      <c r="J24" s="7">
        <f t="shared" si="15"/>
        <v>209</v>
      </c>
      <c r="K24" s="8">
        <f t="shared" si="11"/>
        <v>1</v>
      </c>
      <c r="L24" s="6">
        <f t="shared" si="14"/>
        <v>1.9512195121951219E-2</v>
      </c>
    </row>
    <row r="25" spans="1:12" ht="30" x14ac:dyDescent="0.25">
      <c r="A25" s="41" t="s">
        <v>22</v>
      </c>
      <c r="B25" s="47" t="s">
        <v>65</v>
      </c>
      <c r="C25" s="47"/>
      <c r="D25" s="47" t="s">
        <v>66</v>
      </c>
      <c r="E25" s="47"/>
      <c r="F25" s="47" t="s">
        <v>67</v>
      </c>
      <c r="G25" s="47"/>
      <c r="H25" s="47" t="s">
        <v>68</v>
      </c>
      <c r="I25" s="47"/>
      <c r="J25" s="47" t="s">
        <v>69</v>
      </c>
      <c r="K25" s="47"/>
      <c r="L25" s="4" t="s">
        <v>1</v>
      </c>
    </row>
    <row r="26" spans="1:12" x14ac:dyDescent="0.25">
      <c r="A26" s="35" t="s">
        <v>23</v>
      </c>
      <c r="B26" s="5">
        <v>109</v>
      </c>
      <c r="C26" s="8">
        <f t="shared" si="12"/>
        <v>0.53170731707317076</v>
      </c>
      <c r="D26" s="5">
        <v>117</v>
      </c>
      <c r="E26" s="8">
        <f t="shared" si="8"/>
        <v>0.50649350649350644</v>
      </c>
      <c r="F26" s="5">
        <v>102</v>
      </c>
      <c r="G26" s="8">
        <f t="shared" si="9"/>
        <v>0.62576687116564422</v>
      </c>
      <c r="H26" s="5">
        <v>95</v>
      </c>
      <c r="I26" s="8">
        <f t="shared" si="10"/>
        <v>0.66433566433566438</v>
      </c>
      <c r="J26" s="5">
        <v>110</v>
      </c>
      <c r="K26" s="8">
        <f t="shared" si="11"/>
        <v>0.52631578947368418</v>
      </c>
      <c r="L26" s="6">
        <f t="shared" ref="L26:L31" si="16">(J26-B26)/B26</f>
        <v>9.1743119266055051E-3</v>
      </c>
    </row>
    <row r="27" spans="1:12" x14ac:dyDescent="0.25">
      <c r="A27" s="35" t="s">
        <v>24</v>
      </c>
      <c r="B27" s="5">
        <v>46</v>
      </c>
      <c r="C27" s="8">
        <f t="shared" si="12"/>
        <v>0.22439024390243903</v>
      </c>
      <c r="D27" s="5">
        <v>55</v>
      </c>
      <c r="E27" s="8">
        <f t="shared" si="8"/>
        <v>0.23809523809523808</v>
      </c>
      <c r="F27" s="5">
        <v>35</v>
      </c>
      <c r="G27" s="8">
        <f t="shared" si="9"/>
        <v>0.21472392638036811</v>
      </c>
      <c r="H27" s="5">
        <v>22</v>
      </c>
      <c r="I27" s="8">
        <f t="shared" si="10"/>
        <v>0.15384615384615385</v>
      </c>
      <c r="J27" s="5">
        <v>36</v>
      </c>
      <c r="K27" s="8">
        <f t="shared" si="11"/>
        <v>0.17224880382775121</v>
      </c>
      <c r="L27" s="6">
        <f t="shared" si="16"/>
        <v>-0.21739130434782608</v>
      </c>
    </row>
    <row r="28" spans="1:12" x14ac:dyDescent="0.25">
      <c r="A28" s="35" t="s">
        <v>25</v>
      </c>
      <c r="B28" s="5">
        <v>16</v>
      </c>
      <c r="C28" s="8">
        <f t="shared" si="12"/>
        <v>7.8048780487804878E-2</v>
      </c>
      <c r="D28" s="5">
        <v>16</v>
      </c>
      <c r="E28" s="8">
        <f t="shared" si="8"/>
        <v>6.9264069264069264E-2</v>
      </c>
      <c r="F28" s="5">
        <v>8</v>
      </c>
      <c r="G28" s="8">
        <f t="shared" si="9"/>
        <v>4.9079754601226995E-2</v>
      </c>
      <c r="H28" s="5">
        <v>10</v>
      </c>
      <c r="I28" s="8">
        <f t="shared" si="10"/>
        <v>6.9930069930069935E-2</v>
      </c>
      <c r="J28" s="5">
        <v>11</v>
      </c>
      <c r="K28" s="8">
        <f t="shared" si="11"/>
        <v>5.2631578947368418E-2</v>
      </c>
      <c r="L28" s="6">
        <f t="shared" si="16"/>
        <v>-0.3125</v>
      </c>
    </row>
    <row r="29" spans="1:12" x14ac:dyDescent="0.25">
      <c r="A29" s="35" t="s">
        <v>26</v>
      </c>
      <c r="B29" s="5">
        <v>2</v>
      </c>
      <c r="C29" s="8">
        <f t="shared" si="12"/>
        <v>9.7560975609756097E-3</v>
      </c>
      <c r="D29" s="5">
        <v>1</v>
      </c>
      <c r="E29" s="8">
        <f t="shared" si="8"/>
        <v>4.329004329004329E-3</v>
      </c>
      <c r="F29" s="33" t="s">
        <v>9</v>
      </c>
      <c r="G29" s="33" t="s">
        <v>9</v>
      </c>
      <c r="H29" s="33" t="s">
        <v>9</v>
      </c>
      <c r="I29" s="33" t="s">
        <v>9</v>
      </c>
      <c r="J29" s="33" t="s">
        <v>9</v>
      </c>
      <c r="K29" s="33" t="s">
        <v>9</v>
      </c>
      <c r="L29" s="6">
        <v>-1</v>
      </c>
    </row>
    <row r="30" spans="1:12" x14ac:dyDescent="0.25">
      <c r="A30" s="35" t="s">
        <v>27</v>
      </c>
      <c r="B30" s="5">
        <v>32</v>
      </c>
      <c r="C30" s="8">
        <f t="shared" si="12"/>
        <v>0.15609756097560976</v>
      </c>
      <c r="D30" s="5">
        <v>42</v>
      </c>
      <c r="E30" s="8">
        <f t="shared" si="8"/>
        <v>0.18181818181818182</v>
      </c>
      <c r="F30" s="5">
        <v>18</v>
      </c>
      <c r="G30" s="8">
        <f t="shared" si="9"/>
        <v>0.11042944785276074</v>
      </c>
      <c r="H30" s="5">
        <v>16</v>
      </c>
      <c r="I30" s="8">
        <f t="shared" si="10"/>
        <v>0.11188811188811189</v>
      </c>
      <c r="J30" s="5">
        <v>52</v>
      </c>
      <c r="K30" s="8">
        <f t="shared" si="11"/>
        <v>0.24880382775119617</v>
      </c>
      <c r="L30" s="6">
        <f t="shared" si="16"/>
        <v>0.625</v>
      </c>
    </row>
    <row r="31" spans="1:12" s="3" customFormat="1" x14ac:dyDescent="0.25">
      <c r="A31" s="40" t="s">
        <v>5</v>
      </c>
      <c r="B31" s="7">
        <f>SUM(B26:B30)</f>
        <v>205</v>
      </c>
      <c r="C31" s="8">
        <f t="shared" si="12"/>
        <v>1</v>
      </c>
      <c r="D31" s="7">
        <f>SUM(D26:D30)</f>
        <v>231</v>
      </c>
      <c r="E31" s="8">
        <f t="shared" si="8"/>
        <v>1</v>
      </c>
      <c r="F31" s="7">
        <f>SUM(F26:F30)</f>
        <v>163</v>
      </c>
      <c r="G31" s="8">
        <f t="shared" si="9"/>
        <v>1</v>
      </c>
      <c r="H31" s="7">
        <f>SUM(H26:H30)</f>
        <v>143</v>
      </c>
      <c r="I31" s="8">
        <f t="shared" si="10"/>
        <v>1</v>
      </c>
      <c r="J31" s="7">
        <f>SUM(J26:J30)</f>
        <v>209</v>
      </c>
      <c r="K31" s="8">
        <f t="shared" si="11"/>
        <v>1</v>
      </c>
      <c r="L31" s="6">
        <f t="shared" si="16"/>
        <v>1.9512195121951219E-2</v>
      </c>
    </row>
    <row r="32" spans="1:12" ht="30" x14ac:dyDescent="0.25">
      <c r="A32" s="37" t="s">
        <v>28</v>
      </c>
      <c r="B32" s="47" t="s">
        <v>65</v>
      </c>
      <c r="C32" s="47"/>
      <c r="D32" s="47" t="s">
        <v>66</v>
      </c>
      <c r="E32" s="47"/>
      <c r="F32" s="47" t="s">
        <v>67</v>
      </c>
      <c r="G32" s="47"/>
      <c r="H32" s="47" t="s">
        <v>68</v>
      </c>
      <c r="I32" s="47"/>
      <c r="J32" s="47" t="s">
        <v>69</v>
      </c>
      <c r="K32" s="47"/>
      <c r="L32" s="4" t="s">
        <v>1</v>
      </c>
    </row>
    <row r="33" spans="1:12" ht="30" x14ac:dyDescent="0.25">
      <c r="A33" s="42" t="s">
        <v>63</v>
      </c>
      <c r="B33" s="5">
        <v>131</v>
      </c>
      <c r="C33" s="8">
        <f t="shared" si="12"/>
        <v>0.63902439024390245</v>
      </c>
      <c r="D33" s="5">
        <v>134</v>
      </c>
      <c r="E33" s="8">
        <f t="shared" si="8"/>
        <v>0.58008658008658009</v>
      </c>
      <c r="F33" s="5">
        <v>89</v>
      </c>
      <c r="G33" s="8">
        <f t="shared" si="9"/>
        <v>0.54601226993865026</v>
      </c>
      <c r="H33" s="5">
        <v>68</v>
      </c>
      <c r="I33" s="8">
        <f t="shared" si="10"/>
        <v>0.47552447552447552</v>
      </c>
      <c r="J33" s="5">
        <v>129</v>
      </c>
      <c r="K33" s="8">
        <f t="shared" si="11"/>
        <v>0.61722488038277512</v>
      </c>
      <c r="L33" s="6">
        <f t="shared" ref="L33:L35" si="17">(J33-B33)/B33</f>
        <v>-1.5267175572519083E-2</v>
      </c>
    </row>
    <row r="34" spans="1:12" x14ac:dyDescent="0.25">
      <c r="A34" s="35" t="s">
        <v>29</v>
      </c>
      <c r="B34" s="5">
        <v>74</v>
      </c>
      <c r="C34" s="8">
        <f t="shared" si="12"/>
        <v>0.36097560975609755</v>
      </c>
      <c r="D34" s="5">
        <v>97</v>
      </c>
      <c r="E34" s="8">
        <f t="shared" si="8"/>
        <v>0.41991341991341991</v>
      </c>
      <c r="F34" s="5">
        <v>74</v>
      </c>
      <c r="G34" s="8">
        <f t="shared" si="9"/>
        <v>0.45398773006134968</v>
      </c>
      <c r="H34" s="5">
        <v>75</v>
      </c>
      <c r="I34" s="8">
        <f t="shared" si="10"/>
        <v>0.52447552447552448</v>
      </c>
      <c r="J34" s="5">
        <v>80</v>
      </c>
      <c r="K34" s="8">
        <f t="shared" si="11"/>
        <v>0.38277511961722488</v>
      </c>
      <c r="L34" s="6">
        <f t="shared" si="17"/>
        <v>8.1081081081081086E-2</v>
      </c>
    </row>
    <row r="35" spans="1:12" s="3" customFormat="1" x14ac:dyDescent="0.25">
      <c r="A35" s="40" t="s">
        <v>5</v>
      </c>
      <c r="B35" s="7">
        <f>SUM(B33:B34)</f>
        <v>205</v>
      </c>
      <c r="C35" s="8">
        <f t="shared" si="12"/>
        <v>1</v>
      </c>
      <c r="D35" s="7">
        <f t="shared" ref="D35:J35" si="18">SUM(D33:D34)</f>
        <v>231</v>
      </c>
      <c r="E35" s="8">
        <f t="shared" si="8"/>
        <v>1</v>
      </c>
      <c r="F35" s="7">
        <f t="shared" si="18"/>
        <v>163</v>
      </c>
      <c r="G35" s="8">
        <f t="shared" si="9"/>
        <v>1</v>
      </c>
      <c r="H35" s="7">
        <f t="shared" si="18"/>
        <v>143</v>
      </c>
      <c r="I35" s="8">
        <f t="shared" si="10"/>
        <v>1</v>
      </c>
      <c r="J35" s="7">
        <f t="shared" si="18"/>
        <v>209</v>
      </c>
      <c r="K35" s="8">
        <f t="shared" si="11"/>
        <v>1</v>
      </c>
      <c r="L35" s="6">
        <f t="shared" si="17"/>
        <v>1.9512195121951219E-2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I13" sqref="I13"/>
    </sheetView>
  </sheetViews>
  <sheetFormatPr defaultRowHeight="15" x14ac:dyDescent="0.25"/>
  <cols>
    <col min="1" max="1" width="38.140625" style="36" customWidth="1"/>
    <col min="2" max="2" width="18.5703125" style="9" customWidth="1"/>
    <col min="3" max="4" width="13.140625" style="9" customWidth="1"/>
    <col min="5" max="5" width="13.140625" style="17" customWidth="1"/>
    <col min="6" max="6" width="13.140625" style="9" customWidth="1"/>
    <col min="7" max="7" width="13.140625" style="17" customWidth="1"/>
    <col min="8" max="8" width="13.140625" style="18" customWidth="1"/>
  </cols>
  <sheetData>
    <row r="1" spans="1:8" x14ac:dyDescent="0.25">
      <c r="A1" s="44" t="s">
        <v>34</v>
      </c>
      <c r="B1" s="44"/>
      <c r="C1" s="44"/>
      <c r="D1" s="44"/>
      <c r="E1" s="44"/>
      <c r="F1" s="44"/>
      <c r="G1" s="44"/>
      <c r="H1" s="44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ht="30" x14ac:dyDescent="0.25">
      <c r="A3" s="38" t="s">
        <v>30</v>
      </c>
      <c r="B3" s="1" t="s">
        <v>31</v>
      </c>
      <c r="C3" s="10" t="s">
        <v>58</v>
      </c>
      <c r="D3" s="10" t="s">
        <v>59</v>
      </c>
      <c r="E3" s="11" t="s">
        <v>60</v>
      </c>
      <c r="F3" s="10" t="s">
        <v>61</v>
      </c>
      <c r="G3" s="11" t="s">
        <v>32</v>
      </c>
      <c r="H3" s="12" t="s">
        <v>62</v>
      </c>
    </row>
    <row r="4" spans="1:8" x14ac:dyDescent="0.25">
      <c r="A4" s="49" t="s">
        <v>35</v>
      </c>
      <c r="B4" s="2" t="s">
        <v>65</v>
      </c>
      <c r="C4" s="2">
        <v>208</v>
      </c>
      <c r="D4" s="2">
        <v>179</v>
      </c>
      <c r="E4" s="13">
        <v>0.86057692307692313</v>
      </c>
      <c r="F4" s="2">
        <v>147</v>
      </c>
      <c r="G4" s="13">
        <v>0.70673076923076927</v>
      </c>
      <c r="H4" s="14" t="s">
        <v>9</v>
      </c>
    </row>
    <row r="5" spans="1:8" x14ac:dyDescent="0.25">
      <c r="A5" s="50"/>
      <c r="B5" s="2" t="s">
        <v>66</v>
      </c>
      <c r="C5" s="5">
        <v>231</v>
      </c>
      <c r="D5" s="5">
        <v>196</v>
      </c>
      <c r="E5" s="13">
        <v>0.84848484848484851</v>
      </c>
      <c r="F5" s="5">
        <v>163</v>
      </c>
      <c r="G5" s="13">
        <v>0.7056277056277056</v>
      </c>
      <c r="H5" s="16" t="s">
        <v>9</v>
      </c>
    </row>
    <row r="6" spans="1:8" x14ac:dyDescent="0.25">
      <c r="A6" s="50"/>
      <c r="B6" s="2" t="s">
        <v>67</v>
      </c>
      <c r="C6" s="5">
        <v>165</v>
      </c>
      <c r="D6" s="5">
        <v>138</v>
      </c>
      <c r="E6" s="13">
        <v>0.83636363636363631</v>
      </c>
      <c r="F6" s="5">
        <v>116</v>
      </c>
      <c r="G6" s="13">
        <v>0.70303030303030301</v>
      </c>
      <c r="H6" s="16" t="s">
        <v>9</v>
      </c>
    </row>
    <row r="7" spans="1:8" x14ac:dyDescent="0.25">
      <c r="A7" s="50"/>
      <c r="B7" s="2" t="s">
        <v>68</v>
      </c>
      <c r="C7" s="5">
        <v>147</v>
      </c>
      <c r="D7" s="5">
        <v>135</v>
      </c>
      <c r="E7" s="13">
        <v>0.91836734693877553</v>
      </c>
      <c r="F7" s="5">
        <v>119</v>
      </c>
      <c r="G7" s="13">
        <v>0.80952380952380953</v>
      </c>
      <c r="H7" s="16" t="s">
        <v>9</v>
      </c>
    </row>
    <row r="8" spans="1:8" x14ac:dyDescent="0.25">
      <c r="A8" s="51"/>
      <c r="B8" s="2" t="s">
        <v>69</v>
      </c>
      <c r="C8" s="5">
        <v>219</v>
      </c>
      <c r="D8" s="5">
        <v>197</v>
      </c>
      <c r="E8" s="13">
        <v>0.8995433789954338</v>
      </c>
      <c r="F8" s="5">
        <v>181</v>
      </c>
      <c r="G8" s="13">
        <v>0.82648401826484019</v>
      </c>
      <c r="H8" s="16" t="s">
        <v>9</v>
      </c>
    </row>
    <row r="10" spans="1:8" ht="30" x14ac:dyDescent="0.25">
      <c r="A10" s="37" t="s">
        <v>33</v>
      </c>
      <c r="B10" s="1" t="s">
        <v>31</v>
      </c>
      <c r="C10" s="10" t="s">
        <v>58</v>
      </c>
      <c r="D10" s="10" t="s">
        <v>59</v>
      </c>
      <c r="E10" s="11" t="s">
        <v>60</v>
      </c>
      <c r="F10" s="10" t="s">
        <v>61</v>
      </c>
      <c r="G10" s="11" t="s">
        <v>32</v>
      </c>
      <c r="H10" s="12" t="s">
        <v>62</v>
      </c>
    </row>
    <row r="11" spans="1:8" x14ac:dyDescent="0.25">
      <c r="A11" s="52" t="s">
        <v>36</v>
      </c>
      <c r="B11" s="2" t="s">
        <v>65</v>
      </c>
      <c r="C11" s="5">
        <v>30</v>
      </c>
      <c r="D11" s="5">
        <v>27</v>
      </c>
      <c r="E11" s="15">
        <v>0.9</v>
      </c>
      <c r="F11" s="5">
        <v>23</v>
      </c>
      <c r="G11" s="15">
        <v>0.76666666666666672</v>
      </c>
      <c r="H11" s="16">
        <v>2.4814814814814814</v>
      </c>
    </row>
    <row r="12" spans="1:8" x14ac:dyDescent="0.25">
      <c r="A12" s="52"/>
      <c r="B12" s="2" t="s">
        <v>66</v>
      </c>
      <c r="C12" s="5">
        <v>53</v>
      </c>
      <c r="D12" s="5">
        <v>47</v>
      </c>
      <c r="E12" s="15">
        <v>0.8867924528301887</v>
      </c>
      <c r="F12" s="5">
        <v>38</v>
      </c>
      <c r="G12" s="15">
        <v>0.71698113207547165</v>
      </c>
      <c r="H12" s="16">
        <v>2.8936170212765959</v>
      </c>
    </row>
    <row r="13" spans="1:8" x14ac:dyDescent="0.25">
      <c r="A13" s="52"/>
      <c r="B13" s="2" t="s">
        <v>67</v>
      </c>
      <c r="C13" s="5">
        <v>11</v>
      </c>
      <c r="D13" s="5">
        <v>9</v>
      </c>
      <c r="E13" s="15">
        <v>0.81818181818181823</v>
      </c>
      <c r="F13" s="5">
        <v>4</v>
      </c>
      <c r="G13" s="15">
        <v>0.36363636363636365</v>
      </c>
      <c r="H13" s="16">
        <v>1.7777777777777777</v>
      </c>
    </row>
    <row r="14" spans="1:8" x14ac:dyDescent="0.25">
      <c r="A14" s="52"/>
      <c r="B14" s="2" t="s">
        <v>68</v>
      </c>
      <c r="C14" s="5">
        <v>17</v>
      </c>
      <c r="D14" s="5">
        <v>16</v>
      </c>
      <c r="E14" s="15">
        <v>0.94117647058823528</v>
      </c>
      <c r="F14" s="5">
        <v>14</v>
      </c>
      <c r="G14" s="15">
        <v>0.82352941176470584</v>
      </c>
      <c r="H14" s="16">
        <v>2.9812499999999997</v>
      </c>
    </row>
    <row r="15" spans="1:8" x14ac:dyDescent="0.25">
      <c r="A15" s="52"/>
      <c r="B15" s="2" t="s">
        <v>69</v>
      </c>
      <c r="C15" s="5">
        <v>51</v>
      </c>
      <c r="D15" s="5">
        <v>51</v>
      </c>
      <c r="E15" s="15">
        <v>1</v>
      </c>
      <c r="F15" s="5">
        <v>48</v>
      </c>
      <c r="G15" s="15">
        <v>0.94117647058823528</v>
      </c>
      <c r="H15" s="16">
        <v>3.26</v>
      </c>
    </row>
    <row r="16" spans="1:8" ht="30" x14ac:dyDescent="0.25">
      <c r="A16" s="39"/>
      <c r="B16" s="1" t="s">
        <v>31</v>
      </c>
      <c r="C16" s="10" t="s">
        <v>58</v>
      </c>
      <c r="D16" s="10" t="s">
        <v>59</v>
      </c>
      <c r="E16" s="11" t="s">
        <v>60</v>
      </c>
      <c r="F16" s="10" t="s">
        <v>61</v>
      </c>
      <c r="G16" s="11" t="s">
        <v>32</v>
      </c>
      <c r="H16" s="12" t="s">
        <v>62</v>
      </c>
    </row>
    <row r="17" spans="1:8" x14ac:dyDescent="0.25">
      <c r="A17" s="52" t="s">
        <v>37</v>
      </c>
      <c r="B17" s="2" t="s">
        <v>65</v>
      </c>
      <c r="C17" s="5">
        <v>111</v>
      </c>
      <c r="D17" s="5">
        <v>93</v>
      </c>
      <c r="E17" s="15">
        <v>0.83783783783783783</v>
      </c>
      <c r="F17" s="5">
        <v>76</v>
      </c>
      <c r="G17" s="15">
        <v>0.68468468468468469</v>
      </c>
      <c r="H17" s="16">
        <v>2.4891304347826089</v>
      </c>
    </row>
    <row r="18" spans="1:8" x14ac:dyDescent="0.25">
      <c r="A18" s="52"/>
      <c r="B18" s="2" t="s">
        <v>66</v>
      </c>
      <c r="C18" s="5">
        <v>138</v>
      </c>
      <c r="D18" s="5">
        <v>123</v>
      </c>
      <c r="E18" s="15">
        <v>0.89130434782608692</v>
      </c>
      <c r="F18" s="5">
        <v>105</v>
      </c>
      <c r="G18" s="15">
        <v>0.76086956521739135</v>
      </c>
      <c r="H18" s="16">
        <v>2.8516393442622952</v>
      </c>
    </row>
    <row r="19" spans="1:8" x14ac:dyDescent="0.25">
      <c r="A19" s="52"/>
      <c r="B19" s="2" t="s">
        <v>67</v>
      </c>
      <c r="C19" s="5">
        <v>154</v>
      </c>
      <c r="D19" s="5">
        <v>129</v>
      </c>
      <c r="E19" s="15">
        <v>0.83766233766233766</v>
      </c>
      <c r="F19" s="5">
        <v>112</v>
      </c>
      <c r="G19" s="15">
        <v>0.72727272727272729</v>
      </c>
      <c r="H19" s="16">
        <v>2.806201550387597</v>
      </c>
    </row>
    <row r="20" spans="1:8" x14ac:dyDescent="0.25">
      <c r="A20" s="52"/>
      <c r="B20" s="2" t="s">
        <v>68</v>
      </c>
      <c r="C20" s="5">
        <v>117</v>
      </c>
      <c r="D20" s="5">
        <v>106</v>
      </c>
      <c r="E20" s="15">
        <v>0.90598290598290598</v>
      </c>
      <c r="F20" s="5">
        <v>94</v>
      </c>
      <c r="G20" s="15">
        <v>0.80341880341880345</v>
      </c>
      <c r="H20" s="16">
        <v>2.7615384615384615</v>
      </c>
    </row>
    <row r="21" spans="1:8" x14ac:dyDescent="0.25">
      <c r="A21" s="52"/>
      <c r="B21" s="2" t="s">
        <v>69</v>
      </c>
      <c r="C21" s="5">
        <v>135</v>
      </c>
      <c r="D21" s="5">
        <v>114</v>
      </c>
      <c r="E21" s="15">
        <v>0.84444444444444444</v>
      </c>
      <c r="F21" s="5">
        <v>103</v>
      </c>
      <c r="G21" s="15">
        <v>0.76296296296296295</v>
      </c>
      <c r="H21" s="16">
        <v>2.7570175438596491</v>
      </c>
    </row>
    <row r="22" spans="1:8" ht="30" x14ac:dyDescent="0.25">
      <c r="A22" s="39"/>
      <c r="B22" s="1" t="s">
        <v>31</v>
      </c>
      <c r="C22" s="10" t="s">
        <v>58</v>
      </c>
      <c r="D22" s="10" t="s">
        <v>59</v>
      </c>
      <c r="E22" s="11" t="s">
        <v>60</v>
      </c>
      <c r="F22" s="10" t="s">
        <v>61</v>
      </c>
      <c r="G22" s="11" t="s">
        <v>32</v>
      </c>
      <c r="H22" s="12" t="s">
        <v>62</v>
      </c>
    </row>
    <row r="23" spans="1:8" x14ac:dyDescent="0.25">
      <c r="A23" s="52" t="s">
        <v>38</v>
      </c>
      <c r="B23" s="2" t="s">
        <v>65</v>
      </c>
      <c r="C23" s="5">
        <v>67</v>
      </c>
      <c r="D23" s="5">
        <v>59</v>
      </c>
      <c r="E23" s="15">
        <v>0.88059701492537312</v>
      </c>
      <c r="F23" s="5">
        <v>48</v>
      </c>
      <c r="G23" s="15">
        <v>0.71641791044776115</v>
      </c>
      <c r="H23" s="16">
        <v>2.7457627118644066</v>
      </c>
    </row>
    <row r="24" spans="1:8" x14ac:dyDescent="0.25">
      <c r="A24" s="52"/>
      <c r="B24" s="2" t="s">
        <v>66</v>
      </c>
      <c r="C24" s="5">
        <v>40</v>
      </c>
      <c r="D24" s="5">
        <v>26</v>
      </c>
      <c r="E24" s="15">
        <v>0.65</v>
      </c>
      <c r="F24" s="5">
        <v>20</v>
      </c>
      <c r="G24" s="15">
        <v>0.5</v>
      </c>
      <c r="H24" s="16">
        <v>2.5769230769230771</v>
      </c>
    </row>
    <row r="25" spans="1:8" x14ac:dyDescent="0.25">
      <c r="A25" s="52"/>
      <c r="B25" s="2" t="s">
        <v>67</v>
      </c>
      <c r="C25" s="5" t="s">
        <v>9</v>
      </c>
      <c r="D25" s="5" t="s">
        <v>9</v>
      </c>
      <c r="E25" s="15" t="s">
        <v>9</v>
      </c>
      <c r="F25" s="5" t="s">
        <v>9</v>
      </c>
      <c r="G25" s="15" t="s">
        <v>9</v>
      </c>
      <c r="H25" s="16" t="s">
        <v>9</v>
      </c>
    </row>
    <row r="26" spans="1:8" x14ac:dyDescent="0.25">
      <c r="A26" s="52"/>
      <c r="B26" s="2" t="s">
        <v>68</v>
      </c>
      <c r="C26" s="2">
        <v>13</v>
      </c>
      <c r="D26" s="2">
        <v>13</v>
      </c>
      <c r="E26" s="15">
        <v>1</v>
      </c>
      <c r="F26" s="2">
        <v>11</v>
      </c>
      <c r="G26" s="15">
        <v>0.84615384615384615</v>
      </c>
      <c r="H26" s="16">
        <v>3.1846153846153844</v>
      </c>
    </row>
    <row r="27" spans="1:8" x14ac:dyDescent="0.25">
      <c r="A27" s="52"/>
      <c r="B27" s="2" t="s">
        <v>69</v>
      </c>
      <c r="C27" s="5" t="s">
        <v>9</v>
      </c>
      <c r="D27" s="5" t="s">
        <v>9</v>
      </c>
      <c r="E27" s="15" t="s">
        <v>9</v>
      </c>
      <c r="F27" s="5" t="s">
        <v>9</v>
      </c>
      <c r="G27" s="15" t="s">
        <v>9</v>
      </c>
      <c r="H27" s="16" t="s">
        <v>9</v>
      </c>
    </row>
    <row r="28" spans="1:8" ht="30" x14ac:dyDescent="0.25">
      <c r="A28" s="39"/>
      <c r="B28" s="43" t="s">
        <v>31</v>
      </c>
      <c r="C28" s="10" t="s">
        <v>58</v>
      </c>
      <c r="D28" s="10" t="s">
        <v>59</v>
      </c>
      <c r="E28" s="11" t="s">
        <v>60</v>
      </c>
      <c r="F28" s="10" t="s">
        <v>61</v>
      </c>
      <c r="G28" s="11" t="s">
        <v>32</v>
      </c>
      <c r="H28" s="12" t="s">
        <v>62</v>
      </c>
    </row>
    <row r="29" spans="1:8" x14ac:dyDescent="0.25">
      <c r="A29" s="52" t="s">
        <v>70</v>
      </c>
      <c r="B29" s="2" t="s">
        <v>65</v>
      </c>
      <c r="C29" s="5" t="s">
        <v>9</v>
      </c>
      <c r="D29" s="5" t="s">
        <v>9</v>
      </c>
      <c r="E29" s="15" t="s">
        <v>9</v>
      </c>
      <c r="F29" s="5" t="s">
        <v>9</v>
      </c>
      <c r="G29" s="15" t="s">
        <v>9</v>
      </c>
      <c r="H29" s="16" t="s">
        <v>9</v>
      </c>
    </row>
    <row r="30" spans="1:8" x14ac:dyDescent="0.25">
      <c r="A30" s="52"/>
      <c r="B30" s="2" t="s">
        <v>66</v>
      </c>
      <c r="C30" s="5" t="s">
        <v>9</v>
      </c>
      <c r="D30" s="5" t="s">
        <v>9</v>
      </c>
      <c r="E30" s="15" t="s">
        <v>9</v>
      </c>
      <c r="F30" s="5" t="s">
        <v>9</v>
      </c>
      <c r="G30" s="15" t="s">
        <v>9</v>
      </c>
      <c r="H30" s="16" t="s">
        <v>9</v>
      </c>
    </row>
    <row r="31" spans="1:8" x14ac:dyDescent="0.25">
      <c r="A31" s="52"/>
      <c r="B31" s="2" t="s">
        <v>67</v>
      </c>
      <c r="C31" s="5" t="s">
        <v>9</v>
      </c>
      <c r="D31" s="5" t="s">
        <v>9</v>
      </c>
      <c r="E31" s="15" t="s">
        <v>9</v>
      </c>
      <c r="F31" s="5" t="s">
        <v>9</v>
      </c>
      <c r="G31" s="15" t="s">
        <v>9</v>
      </c>
      <c r="H31" s="16" t="s">
        <v>9</v>
      </c>
    </row>
    <row r="32" spans="1:8" x14ac:dyDescent="0.25">
      <c r="A32" s="52"/>
      <c r="B32" s="2" t="s">
        <v>68</v>
      </c>
      <c r="C32" s="2" t="s">
        <v>9</v>
      </c>
      <c r="D32" s="2" t="s">
        <v>9</v>
      </c>
      <c r="E32" s="15" t="s">
        <v>9</v>
      </c>
      <c r="F32" s="2" t="s">
        <v>9</v>
      </c>
      <c r="G32" s="15" t="s">
        <v>9</v>
      </c>
      <c r="H32" s="16" t="s">
        <v>9</v>
      </c>
    </row>
    <row r="33" spans="1:8" x14ac:dyDescent="0.25">
      <c r="A33" s="52"/>
      <c r="B33" s="2" t="s">
        <v>69</v>
      </c>
      <c r="C33" s="5">
        <v>33</v>
      </c>
      <c r="D33" s="5">
        <v>32</v>
      </c>
      <c r="E33" s="15">
        <v>0.96969696969696972</v>
      </c>
      <c r="F33" s="5">
        <v>30</v>
      </c>
      <c r="G33" s="15">
        <v>0.90909090909090906</v>
      </c>
      <c r="H33" s="16">
        <v>3.1580645161290319</v>
      </c>
    </row>
  </sheetData>
  <mergeCells count="6"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1" sqref="J1"/>
    </sheetView>
  </sheetViews>
  <sheetFormatPr defaultRowHeight="15" x14ac:dyDescent="0.25"/>
  <cols>
    <col min="1" max="1" width="16.28515625" style="36" customWidth="1"/>
    <col min="2" max="4" width="13.7109375" style="9" customWidth="1"/>
    <col min="5" max="5" width="13.7109375" style="17" customWidth="1"/>
    <col min="6" max="6" width="13.7109375" style="9" customWidth="1"/>
    <col min="7" max="7" width="13.7109375" style="17" customWidth="1"/>
    <col min="8" max="8" width="13.7109375" style="18" customWidth="1"/>
  </cols>
  <sheetData>
    <row r="1" spans="1:8" ht="30" x14ac:dyDescent="0.25">
      <c r="A1" s="37" t="s">
        <v>57</v>
      </c>
      <c r="B1" s="1" t="s">
        <v>31</v>
      </c>
      <c r="C1" s="10" t="s">
        <v>58</v>
      </c>
      <c r="D1" s="10" t="s">
        <v>59</v>
      </c>
      <c r="E1" s="11" t="s">
        <v>60</v>
      </c>
      <c r="F1" s="10" t="s">
        <v>61</v>
      </c>
      <c r="G1" s="11" t="s">
        <v>32</v>
      </c>
      <c r="H1" s="12" t="s">
        <v>62</v>
      </c>
    </row>
    <row r="2" spans="1:8" x14ac:dyDescent="0.25">
      <c r="A2" s="52" t="s">
        <v>39</v>
      </c>
      <c r="B2" s="2" t="s">
        <v>65</v>
      </c>
      <c r="C2" s="21">
        <v>132</v>
      </c>
      <c r="D2" s="5">
        <v>117</v>
      </c>
      <c r="E2" s="15">
        <v>0.88636363636363635</v>
      </c>
      <c r="F2" s="5">
        <v>95</v>
      </c>
      <c r="G2" s="19">
        <v>0.71969696969696972</v>
      </c>
      <c r="H2" s="20">
        <v>2.396551724137931</v>
      </c>
    </row>
    <row r="3" spans="1:8" x14ac:dyDescent="0.25">
      <c r="A3" s="52"/>
      <c r="B3" s="2" t="s">
        <v>66</v>
      </c>
      <c r="C3" s="5">
        <v>154</v>
      </c>
      <c r="D3" s="5">
        <v>141</v>
      </c>
      <c r="E3" s="15">
        <v>0.91558441558441561</v>
      </c>
      <c r="F3" s="5">
        <v>120</v>
      </c>
      <c r="G3" s="19">
        <v>0.77922077922077926</v>
      </c>
      <c r="H3" s="20">
        <v>2.8707142857142856</v>
      </c>
    </row>
    <row r="4" spans="1:8" x14ac:dyDescent="0.25">
      <c r="A4" s="52"/>
      <c r="B4" s="2" t="s">
        <v>67</v>
      </c>
      <c r="C4" s="5">
        <v>122</v>
      </c>
      <c r="D4" s="5">
        <v>107</v>
      </c>
      <c r="E4" s="15">
        <v>0.87704918032786883</v>
      </c>
      <c r="F4" s="5">
        <v>91</v>
      </c>
      <c r="G4" s="19">
        <v>0.74590163934426235</v>
      </c>
      <c r="H4" s="20">
        <v>2.7289719626168218</v>
      </c>
    </row>
    <row r="5" spans="1:8" x14ac:dyDescent="0.25">
      <c r="A5" s="52"/>
      <c r="B5" s="2" t="s">
        <v>68</v>
      </c>
      <c r="C5" s="5">
        <v>109</v>
      </c>
      <c r="D5" s="5">
        <v>101</v>
      </c>
      <c r="E5" s="15">
        <v>0.92660550458715596</v>
      </c>
      <c r="F5" s="5">
        <v>94</v>
      </c>
      <c r="G5" s="19">
        <v>0.86238532110091748</v>
      </c>
      <c r="H5" s="20">
        <v>2.9429999999999996</v>
      </c>
    </row>
    <row r="6" spans="1:8" x14ac:dyDescent="0.25">
      <c r="A6" s="52"/>
      <c r="B6" s="2" t="s">
        <v>69</v>
      </c>
      <c r="C6" s="5">
        <v>177</v>
      </c>
      <c r="D6" s="5">
        <v>170</v>
      </c>
      <c r="E6" s="15">
        <v>0.96045197740112997</v>
      </c>
      <c r="F6" s="5">
        <v>158</v>
      </c>
      <c r="G6" s="19">
        <v>0.89265536723163841</v>
      </c>
      <c r="H6" s="20">
        <v>3.0071428571428571</v>
      </c>
    </row>
    <row r="7" spans="1:8" x14ac:dyDescent="0.25">
      <c r="A7" s="52" t="s">
        <v>40</v>
      </c>
      <c r="B7" s="2" t="s">
        <v>65</v>
      </c>
      <c r="C7" s="21">
        <v>76</v>
      </c>
      <c r="D7" s="21">
        <v>62</v>
      </c>
      <c r="E7" s="22">
        <v>0.81578947368421051</v>
      </c>
      <c r="F7" s="21">
        <v>52</v>
      </c>
      <c r="G7" s="23">
        <v>0.68421052631578949</v>
      </c>
      <c r="H7" s="24">
        <v>2.903225806451613</v>
      </c>
    </row>
    <row r="8" spans="1:8" x14ac:dyDescent="0.25">
      <c r="A8" s="52"/>
      <c r="B8" s="2" t="s">
        <v>66</v>
      </c>
      <c r="C8" s="21">
        <v>77</v>
      </c>
      <c r="D8" s="21">
        <v>55</v>
      </c>
      <c r="E8" s="22">
        <v>0.7142857142857143</v>
      </c>
      <c r="F8" s="21">
        <v>43</v>
      </c>
      <c r="G8" s="23">
        <v>0.55844155844155841</v>
      </c>
      <c r="H8" s="24">
        <v>2.709090909090909</v>
      </c>
    </row>
    <row r="9" spans="1:8" x14ac:dyDescent="0.25">
      <c r="A9" s="52"/>
      <c r="B9" s="2" t="s">
        <v>67</v>
      </c>
      <c r="C9" s="21">
        <v>43</v>
      </c>
      <c r="D9" s="21">
        <v>31</v>
      </c>
      <c r="E9" s="22">
        <v>0.72093023255813948</v>
      </c>
      <c r="F9" s="21">
        <v>25</v>
      </c>
      <c r="G9" s="23">
        <v>0.58139534883720934</v>
      </c>
      <c r="H9" s="24">
        <v>2.774193548387097</v>
      </c>
    </row>
    <row r="10" spans="1:8" x14ac:dyDescent="0.25">
      <c r="A10" s="52"/>
      <c r="B10" s="2" t="s">
        <v>68</v>
      </c>
      <c r="C10" s="21">
        <v>38</v>
      </c>
      <c r="D10" s="21">
        <v>34</v>
      </c>
      <c r="E10" s="22">
        <v>0.89473684210526316</v>
      </c>
      <c r="F10" s="21">
        <v>25</v>
      </c>
      <c r="G10" s="23">
        <v>0.65789473684210531</v>
      </c>
      <c r="H10" s="24">
        <v>2.4848484848484849</v>
      </c>
    </row>
    <row r="11" spans="1:8" x14ac:dyDescent="0.25">
      <c r="A11" s="52"/>
      <c r="B11" s="2" t="s">
        <v>69</v>
      </c>
      <c r="C11" s="21">
        <v>42</v>
      </c>
      <c r="D11" s="21">
        <v>27</v>
      </c>
      <c r="E11" s="22">
        <v>0.6428571428571429</v>
      </c>
      <c r="F11" s="21">
        <v>23</v>
      </c>
      <c r="G11" s="23">
        <v>0.54761904761904767</v>
      </c>
      <c r="H11" s="24">
        <v>2.5925925925925926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fitToWidth="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12" sqref="I12"/>
    </sheetView>
  </sheetViews>
  <sheetFormatPr defaultRowHeight="15" x14ac:dyDescent="0.25"/>
  <cols>
    <col min="1" max="1" width="14" style="36" customWidth="1"/>
    <col min="2" max="8" width="14" style="9" customWidth="1"/>
  </cols>
  <sheetData>
    <row r="1" spans="1:8" ht="30" x14ac:dyDescent="0.25">
      <c r="A1" s="37" t="s">
        <v>0</v>
      </c>
      <c r="B1" s="1" t="s">
        <v>31</v>
      </c>
      <c r="C1" s="10" t="s">
        <v>58</v>
      </c>
      <c r="D1" s="10" t="s">
        <v>59</v>
      </c>
      <c r="E1" s="11" t="s">
        <v>60</v>
      </c>
      <c r="F1" s="10" t="s">
        <v>61</v>
      </c>
      <c r="G1" s="11" t="s">
        <v>32</v>
      </c>
      <c r="H1" s="12" t="s">
        <v>62</v>
      </c>
    </row>
    <row r="2" spans="1:8" x14ac:dyDescent="0.25">
      <c r="A2" s="52" t="s">
        <v>2</v>
      </c>
      <c r="B2" s="2" t="s">
        <v>65</v>
      </c>
      <c r="C2" s="5">
        <v>100</v>
      </c>
      <c r="D2" s="5">
        <v>86</v>
      </c>
      <c r="E2" s="15">
        <v>0.86</v>
      </c>
      <c r="F2" s="5">
        <v>68</v>
      </c>
      <c r="G2" s="15">
        <v>0.68</v>
      </c>
      <c r="H2" s="16">
        <v>2.5058823529411764</v>
      </c>
    </row>
    <row r="3" spans="1:8" x14ac:dyDescent="0.25">
      <c r="A3" s="52"/>
      <c r="B3" s="2" t="s">
        <v>66</v>
      </c>
      <c r="C3" s="5">
        <v>107</v>
      </c>
      <c r="D3" s="5">
        <v>88</v>
      </c>
      <c r="E3" s="15">
        <v>0.82242990654205606</v>
      </c>
      <c r="F3" s="5">
        <v>80</v>
      </c>
      <c r="G3" s="15">
        <v>0.74766355140186913</v>
      </c>
      <c r="H3" s="16">
        <v>3.0306818181818183</v>
      </c>
    </row>
    <row r="4" spans="1:8" x14ac:dyDescent="0.25">
      <c r="A4" s="52"/>
      <c r="B4" s="2" t="s">
        <v>67</v>
      </c>
      <c r="C4" s="5">
        <v>88</v>
      </c>
      <c r="D4" s="5">
        <v>74</v>
      </c>
      <c r="E4" s="15">
        <v>0.84090909090909094</v>
      </c>
      <c r="F4" s="5">
        <v>58</v>
      </c>
      <c r="G4" s="15">
        <v>0.65909090909090906</v>
      </c>
      <c r="H4" s="16">
        <v>2.6310810810810814</v>
      </c>
    </row>
    <row r="5" spans="1:8" x14ac:dyDescent="0.25">
      <c r="A5" s="52"/>
      <c r="B5" s="2" t="s">
        <v>68</v>
      </c>
      <c r="C5" s="5">
        <v>75</v>
      </c>
      <c r="D5" s="5">
        <v>68</v>
      </c>
      <c r="E5" s="15">
        <v>0.90666666666666662</v>
      </c>
      <c r="F5" s="5">
        <v>60</v>
      </c>
      <c r="G5" s="15">
        <v>0.8</v>
      </c>
      <c r="H5" s="16">
        <v>2.7492537313432837</v>
      </c>
    </row>
    <row r="6" spans="1:8" x14ac:dyDescent="0.25">
      <c r="A6" s="52"/>
      <c r="B6" s="2" t="s">
        <v>69</v>
      </c>
      <c r="C6" s="5">
        <v>99</v>
      </c>
      <c r="D6" s="5">
        <v>87</v>
      </c>
      <c r="E6" s="15">
        <v>0.87878787878787878</v>
      </c>
      <c r="F6" s="5">
        <v>82</v>
      </c>
      <c r="G6" s="15">
        <v>0.82828282828282829</v>
      </c>
      <c r="H6" s="16">
        <v>2.9885057471264367</v>
      </c>
    </row>
    <row r="7" spans="1:8" x14ac:dyDescent="0.25">
      <c r="A7" s="52" t="s">
        <v>3</v>
      </c>
      <c r="B7" s="2" t="s">
        <v>65</v>
      </c>
      <c r="C7" s="5">
        <v>106</v>
      </c>
      <c r="D7" s="5">
        <v>91</v>
      </c>
      <c r="E7" s="15">
        <v>0.85849056603773588</v>
      </c>
      <c r="F7" s="5">
        <v>77</v>
      </c>
      <c r="G7" s="15">
        <v>0.72641509433962259</v>
      </c>
      <c r="H7" s="16">
        <v>2.6263736263736264</v>
      </c>
    </row>
    <row r="8" spans="1:8" x14ac:dyDescent="0.25">
      <c r="A8" s="52"/>
      <c r="B8" s="2" t="s">
        <v>66</v>
      </c>
      <c r="C8" s="5">
        <v>123</v>
      </c>
      <c r="D8" s="5">
        <v>107</v>
      </c>
      <c r="E8" s="15">
        <v>0.86991869918699183</v>
      </c>
      <c r="F8" s="5">
        <v>82</v>
      </c>
      <c r="G8" s="15">
        <v>0.66666666666666663</v>
      </c>
      <c r="H8" s="16">
        <v>2.6433962264150943</v>
      </c>
    </row>
    <row r="9" spans="1:8" x14ac:dyDescent="0.25">
      <c r="A9" s="52"/>
      <c r="B9" s="2" t="s">
        <v>67</v>
      </c>
      <c r="C9" s="5">
        <v>76</v>
      </c>
      <c r="D9" s="5">
        <v>63</v>
      </c>
      <c r="E9" s="15">
        <v>0.82894736842105265</v>
      </c>
      <c r="F9" s="5">
        <v>57</v>
      </c>
      <c r="G9" s="15">
        <v>0.75</v>
      </c>
      <c r="H9" s="16">
        <v>2.8666666666666663</v>
      </c>
    </row>
    <row r="10" spans="1:8" x14ac:dyDescent="0.25">
      <c r="A10" s="52"/>
      <c r="B10" s="2" t="s">
        <v>68</v>
      </c>
      <c r="C10" s="5">
        <v>70</v>
      </c>
      <c r="D10" s="5">
        <v>65</v>
      </c>
      <c r="E10" s="15">
        <v>0.9285714285714286</v>
      </c>
      <c r="F10" s="5">
        <v>57</v>
      </c>
      <c r="G10" s="15">
        <v>0.81428571428571428</v>
      </c>
      <c r="H10" s="16">
        <v>2.8921874999999999</v>
      </c>
    </row>
    <row r="11" spans="1:8" x14ac:dyDescent="0.25">
      <c r="A11" s="52"/>
      <c r="B11" s="2" t="s">
        <v>69</v>
      </c>
      <c r="C11" s="5">
        <v>113</v>
      </c>
      <c r="D11" s="5">
        <v>103</v>
      </c>
      <c r="E11" s="15">
        <v>0.91150442477876104</v>
      </c>
      <c r="F11" s="5">
        <v>92</v>
      </c>
      <c r="G11" s="15">
        <v>0.81415929203539827</v>
      </c>
      <c r="H11" s="16">
        <v>2.9019801980198023</v>
      </c>
    </row>
    <row r="12" spans="1:8" ht="30" x14ac:dyDescent="0.25">
      <c r="A12" s="37" t="s">
        <v>41</v>
      </c>
      <c r="B12" s="1" t="s">
        <v>31</v>
      </c>
      <c r="C12" s="10" t="s">
        <v>58</v>
      </c>
      <c r="D12" s="10" t="s">
        <v>59</v>
      </c>
      <c r="E12" s="11" t="s">
        <v>60</v>
      </c>
      <c r="F12" s="10" t="s">
        <v>61</v>
      </c>
      <c r="G12" s="11" t="s">
        <v>32</v>
      </c>
      <c r="H12" s="12" t="s">
        <v>62</v>
      </c>
    </row>
    <row r="13" spans="1:8" x14ac:dyDescent="0.25">
      <c r="A13" s="53" t="s">
        <v>42</v>
      </c>
      <c r="B13" s="2" t="s">
        <v>65</v>
      </c>
      <c r="C13" s="5">
        <v>24</v>
      </c>
      <c r="D13" s="5">
        <v>21</v>
      </c>
      <c r="E13" s="15">
        <v>0.875</v>
      </c>
      <c r="F13" s="5">
        <v>15</v>
      </c>
      <c r="G13" s="15">
        <v>0.625</v>
      </c>
      <c r="H13" s="16">
        <v>2.0952380952380953</v>
      </c>
    </row>
    <row r="14" spans="1:8" x14ac:dyDescent="0.25">
      <c r="A14" s="54"/>
      <c r="B14" s="2" t="s">
        <v>66</v>
      </c>
      <c r="C14" s="5">
        <v>22</v>
      </c>
      <c r="D14" s="5">
        <v>17</v>
      </c>
      <c r="E14" s="15">
        <v>0.77272727272727271</v>
      </c>
      <c r="F14" s="5">
        <v>12</v>
      </c>
      <c r="G14" s="15">
        <v>0.54545454545454541</v>
      </c>
      <c r="H14" s="16">
        <v>2.3882352941176475</v>
      </c>
    </row>
    <row r="15" spans="1:8" x14ac:dyDescent="0.25">
      <c r="A15" s="54"/>
      <c r="B15" s="2" t="s">
        <v>67</v>
      </c>
      <c r="C15" s="5">
        <v>10</v>
      </c>
      <c r="D15" s="5">
        <v>7</v>
      </c>
      <c r="E15" s="15">
        <v>0.7</v>
      </c>
      <c r="F15" s="5">
        <v>5</v>
      </c>
      <c r="G15" s="15">
        <v>0.5</v>
      </c>
      <c r="H15" s="16">
        <v>1.7142857142857142</v>
      </c>
    </row>
    <row r="16" spans="1:8" x14ac:dyDescent="0.25">
      <c r="A16" s="54"/>
      <c r="B16" s="2" t="s">
        <v>68</v>
      </c>
      <c r="C16" s="5">
        <v>6</v>
      </c>
      <c r="D16" s="5">
        <v>6</v>
      </c>
      <c r="E16" s="15">
        <v>1</v>
      </c>
      <c r="F16" s="5">
        <v>5</v>
      </c>
      <c r="G16" s="15">
        <v>0.83333333333333337</v>
      </c>
      <c r="H16" s="16">
        <v>2.95</v>
      </c>
    </row>
    <row r="17" spans="1:8" x14ac:dyDescent="0.25">
      <c r="A17" s="55"/>
      <c r="B17" s="2" t="s">
        <v>69</v>
      </c>
      <c r="C17" s="5">
        <v>16</v>
      </c>
      <c r="D17" s="5">
        <v>16</v>
      </c>
      <c r="E17" s="15">
        <v>1</v>
      </c>
      <c r="F17" s="5">
        <v>15</v>
      </c>
      <c r="G17" s="15">
        <v>0.9375</v>
      </c>
      <c r="H17" s="16">
        <v>2.8374999999999999</v>
      </c>
    </row>
    <row r="18" spans="1:8" x14ac:dyDescent="0.25">
      <c r="A18" s="56" t="s">
        <v>43</v>
      </c>
      <c r="B18" s="2" t="s">
        <v>65</v>
      </c>
      <c r="C18" s="25" t="s">
        <v>9</v>
      </c>
      <c r="D18" s="25" t="s">
        <v>9</v>
      </c>
      <c r="E18" s="15" t="s">
        <v>9</v>
      </c>
      <c r="F18" s="25" t="s">
        <v>9</v>
      </c>
      <c r="G18" s="15" t="s">
        <v>9</v>
      </c>
      <c r="H18" s="26" t="s">
        <v>9</v>
      </c>
    </row>
    <row r="19" spans="1:8" x14ac:dyDescent="0.25">
      <c r="A19" s="56"/>
      <c r="B19" s="2" t="s">
        <v>66</v>
      </c>
      <c r="C19" s="5">
        <v>2</v>
      </c>
      <c r="D19" s="5">
        <v>2</v>
      </c>
      <c r="E19" s="15">
        <v>1</v>
      </c>
      <c r="F19" s="5">
        <v>2</v>
      </c>
      <c r="G19" s="15">
        <v>1</v>
      </c>
      <c r="H19" s="16">
        <v>3.5</v>
      </c>
    </row>
    <row r="20" spans="1:8" x14ac:dyDescent="0.25">
      <c r="A20" s="56"/>
      <c r="B20" s="2" t="s">
        <v>67</v>
      </c>
      <c r="C20" s="25">
        <v>1</v>
      </c>
      <c r="D20" s="25">
        <v>0</v>
      </c>
      <c r="E20" s="15">
        <v>0</v>
      </c>
      <c r="F20" s="25">
        <v>0</v>
      </c>
      <c r="G20" s="15">
        <v>0</v>
      </c>
      <c r="H20" s="26"/>
    </row>
    <row r="21" spans="1:8" x14ac:dyDescent="0.25">
      <c r="A21" s="56"/>
      <c r="B21" s="2" t="s">
        <v>68</v>
      </c>
      <c r="C21" s="5" t="s">
        <v>9</v>
      </c>
      <c r="D21" s="5" t="s">
        <v>9</v>
      </c>
      <c r="E21" s="15" t="s">
        <v>9</v>
      </c>
      <c r="F21" s="5" t="s">
        <v>9</v>
      </c>
      <c r="G21" s="15" t="s">
        <v>9</v>
      </c>
      <c r="H21" s="16" t="s">
        <v>9</v>
      </c>
    </row>
    <row r="22" spans="1:8" x14ac:dyDescent="0.25">
      <c r="A22" s="56"/>
      <c r="B22" s="2" t="s">
        <v>69</v>
      </c>
      <c r="C22" s="5">
        <v>1</v>
      </c>
      <c r="D22" s="5">
        <v>1</v>
      </c>
      <c r="E22" s="15">
        <v>1</v>
      </c>
      <c r="F22" s="5">
        <v>1</v>
      </c>
      <c r="G22" s="15">
        <v>1</v>
      </c>
      <c r="H22" s="16">
        <v>3.2999999999999994</v>
      </c>
    </row>
    <row r="23" spans="1:8" x14ac:dyDescent="0.25">
      <c r="A23" s="52" t="s">
        <v>10</v>
      </c>
      <c r="B23" s="2" t="s">
        <v>65</v>
      </c>
      <c r="C23" s="5">
        <v>1</v>
      </c>
      <c r="D23" s="5">
        <v>1</v>
      </c>
      <c r="E23" s="15">
        <v>1</v>
      </c>
      <c r="F23" s="5">
        <v>0</v>
      </c>
      <c r="G23" s="15">
        <v>0</v>
      </c>
      <c r="H23" s="16">
        <v>0</v>
      </c>
    </row>
    <row r="24" spans="1:8" x14ac:dyDescent="0.25">
      <c r="A24" s="52"/>
      <c r="B24" s="2" t="s">
        <v>66</v>
      </c>
      <c r="C24" s="5">
        <v>1</v>
      </c>
      <c r="D24" s="5">
        <v>0</v>
      </c>
      <c r="E24" s="15">
        <v>0</v>
      </c>
      <c r="F24" s="5">
        <v>0</v>
      </c>
      <c r="G24" s="15">
        <v>0</v>
      </c>
      <c r="H24" s="16"/>
    </row>
    <row r="25" spans="1:8" x14ac:dyDescent="0.25">
      <c r="A25" s="52"/>
      <c r="B25" s="2" t="s">
        <v>67</v>
      </c>
      <c r="C25" s="25">
        <v>4</v>
      </c>
      <c r="D25" s="25">
        <v>4</v>
      </c>
      <c r="E25" s="15">
        <v>1</v>
      </c>
      <c r="F25" s="25">
        <v>4</v>
      </c>
      <c r="G25" s="15">
        <v>1</v>
      </c>
      <c r="H25" s="26">
        <v>3.75</v>
      </c>
    </row>
    <row r="26" spans="1:8" x14ac:dyDescent="0.25">
      <c r="A26" s="52"/>
      <c r="B26" s="2" t="s">
        <v>68</v>
      </c>
      <c r="C26" s="5">
        <v>6</v>
      </c>
      <c r="D26" s="5">
        <v>6</v>
      </c>
      <c r="E26" s="15">
        <v>1</v>
      </c>
      <c r="F26" s="5">
        <v>5</v>
      </c>
      <c r="G26" s="15">
        <v>0.83333333333333337</v>
      </c>
      <c r="H26" s="16">
        <v>2.9000000000000004</v>
      </c>
    </row>
    <row r="27" spans="1:8" x14ac:dyDescent="0.25">
      <c r="A27" s="52"/>
      <c r="B27" s="2" t="s">
        <v>69</v>
      </c>
      <c r="C27" s="5">
        <v>7</v>
      </c>
      <c r="D27" s="5">
        <v>7</v>
      </c>
      <c r="E27" s="15">
        <v>1</v>
      </c>
      <c r="F27" s="5">
        <v>7</v>
      </c>
      <c r="G27" s="15">
        <v>1</v>
      </c>
      <c r="H27" s="16">
        <v>3.2428571428571429</v>
      </c>
    </row>
    <row r="28" spans="1:8" x14ac:dyDescent="0.25">
      <c r="A28" s="52" t="s">
        <v>11</v>
      </c>
      <c r="B28" s="2" t="s">
        <v>65</v>
      </c>
      <c r="C28" s="5">
        <v>1</v>
      </c>
      <c r="D28" s="5">
        <v>0</v>
      </c>
      <c r="E28" s="15">
        <v>0</v>
      </c>
      <c r="F28" s="5">
        <v>0</v>
      </c>
      <c r="G28" s="15">
        <v>0</v>
      </c>
      <c r="H28" s="16"/>
    </row>
    <row r="29" spans="1:8" x14ac:dyDescent="0.25">
      <c r="A29" s="52"/>
      <c r="B29" s="2" t="s">
        <v>66</v>
      </c>
      <c r="C29" s="5">
        <v>7</v>
      </c>
      <c r="D29" s="5">
        <v>7</v>
      </c>
      <c r="E29" s="15">
        <v>1</v>
      </c>
      <c r="F29" s="5">
        <v>5</v>
      </c>
      <c r="G29" s="15">
        <v>0.7142857142857143</v>
      </c>
      <c r="H29" s="16">
        <v>2.7142857142857144</v>
      </c>
    </row>
    <row r="30" spans="1:8" x14ac:dyDescent="0.25">
      <c r="A30" s="52"/>
      <c r="B30" s="2" t="s">
        <v>67</v>
      </c>
      <c r="C30" s="5">
        <v>6</v>
      </c>
      <c r="D30" s="5">
        <v>6</v>
      </c>
      <c r="E30" s="15">
        <v>1</v>
      </c>
      <c r="F30" s="5">
        <v>5</v>
      </c>
      <c r="G30" s="15">
        <v>0.83333333333333337</v>
      </c>
      <c r="H30" s="16">
        <v>2.5499999999999998</v>
      </c>
    </row>
    <row r="31" spans="1:8" x14ac:dyDescent="0.25">
      <c r="A31" s="52"/>
      <c r="B31" s="2" t="s">
        <v>68</v>
      </c>
      <c r="C31" s="5">
        <v>6</v>
      </c>
      <c r="D31" s="5">
        <v>6</v>
      </c>
      <c r="E31" s="15">
        <v>1</v>
      </c>
      <c r="F31" s="5">
        <v>6</v>
      </c>
      <c r="G31" s="15">
        <v>1</v>
      </c>
      <c r="H31" s="16">
        <v>2.9333333333333331</v>
      </c>
    </row>
    <row r="32" spans="1:8" x14ac:dyDescent="0.25">
      <c r="A32" s="52"/>
      <c r="B32" s="2" t="s">
        <v>69</v>
      </c>
      <c r="C32" s="5">
        <v>8</v>
      </c>
      <c r="D32" s="5">
        <v>8</v>
      </c>
      <c r="E32" s="15">
        <v>1</v>
      </c>
      <c r="F32" s="5">
        <v>8</v>
      </c>
      <c r="G32" s="15">
        <v>1</v>
      </c>
      <c r="H32" s="16">
        <v>3.15</v>
      </c>
    </row>
    <row r="33" spans="1:8" x14ac:dyDescent="0.25">
      <c r="A33" s="52" t="s">
        <v>12</v>
      </c>
      <c r="B33" s="2" t="s">
        <v>65</v>
      </c>
      <c r="C33" s="5">
        <v>70</v>
      </c>
      <c r="D33" s="5">
        <v>62</v>
      </c>
      <c r="E33" s="15">
        <v>0.88571428571428568</v>
      </c>
      <c r="F33" s="5">
        <v>46</v>
      </c>
      <c r="G33" s="15">
        <v>0.65714285714285714</v>
      </c>
      <c r="H33" s="16">
        <v>2.2295081967213113</v>
      </c>
    </row>
    <row r="34" spans="1:8" x14ac:dyDescent="0.25">
      <c r="A34" s="52"/>
      <c r="B34" s="2" t="s">
        <v>66</v>
      </c>
      <c r="C34" s="5">
        <v>95</v>
      </c>
      <c r="D34" s="5">
        <v>81</v>
      </c>
      <c r="E34" s="15">
        <v>0.85263157894736841</v>
      </c>
      <c r="F34" s="5">
        <v>71</v>
      </c>
      <c r="G34" s="15">
        <v>0.74736842105263157</v>
      </c>
      <c r="H34" s="16">
        <v>2.8275000000000001</v>
      </c>
    </row>
    <row r="35" spans="1:8" x14ac:dyDescent="0.25">
      <c r="A35" s="52"/>
      <c r="B35" s="2" t="s">
        <v>67</v>
      </c>
      <c r="C35" s="5">
        <v>59</v>
      </c>
      <c r="D35" s="5">
        <v>48</v>
      </c>
      <c r="E35" s="15">
        <v>0.81355932203389836</v>
      </c>
      <c r="F35" s="5">
        <v>37</v>
      </c>
      <c r="G35" s="15">
        <v>0.6271186440677966</v>
      </c>
      <c r="H35" s="16">
        <v>2.3479166666666669</v>
      </c>
    </row>
    <row r="36" spans="1:8" x14ac:dyDescent="0.25">
      <c r="A36" s="52"/>
      <c r="B36" s="2" t="s">
        <v>68</v>
      </c>
      <c r="C36" s="5">
        <v>64</v>
      </c>
      <c r="D36" s="5">
        <v>56</v>
      </c>
      <c r="E36" s="15">
        <v>0.875</v>
      </c>
      <c r="F36" s="5">
        <v>51</v>
      </c>
      <c r="G36" s="15">
        <v>0.796875</v>
      </c>
      <c r="H36" s="16">
        <v>3.0240740740740741</v>
      </c>
    </row>
    <row r="37" spans="1:8" x14ac:dyDescent="0.25">
      <c r="A37" s="52"/>
      <c r="B37" s="2" t="s">
        <v>69</v>
      </c>
      <c r="C37" s="5">
        <v>101</v>
      </c>
      <c r="D37" s="5">
        <v>89</v>
      </c>
      <c r="E37" s="15">
        <v>0.88118811881188119</v>
      </c>
      <c r="F37" s="5">
        <v>80</v>
      </c>
      <c r="G37" s="15">
        <v>0.79207920792079212</v>
      </c>
      <c r="H37" s="16">
        <v>2.8910112359550562</v>
      </c>
    </row>
    <row r="38" spans="1:8" x14ac:dyDescent="0.25">
      <c r="A38" s="52" t="s">
        <v>13</v>
      </c>
      <c r="B38" s="2" t="s">
        <v>65</v>
      </c>
      <c r="C38" s="5" t="s">
        <v>9</v>
      </c>
      <c r="D38" s="5" t="s">
        <v>9</v>
      </c>
      <c r="E38" s="15" t="s">
        <v>9</v>
      </c>
      <c r="F38" s="5" t="s">
        <v>9</v>
      </c>
      <c r="G38" s="15" t="s">
        <v>9</v>
      </c>
      <c r="H38" s="16" t="s">
        <v>9</v>
      </c>
    </row>
    <row r="39" spans="1:8" x14ac:dyDescent="0.25">
      <c r="A39" s="52"/>
      <c r="B39" s="2" t="s">
        <v>66</v>
      </c>
      <c r="C39" s="5">
        <v>1</v>
      </c>
      <c r="D39" s="5">
        <v>1</v>
      </c>
      <c r="E39" s="15">
        <v>1</v>
      </c>
      <c r="F39" s="5">
        <v>0</v>
      </c>
      <c r="G39" s="15">
        <v>0</v>
      </c>
      <c r="H39" s="16">
        <v>0</v>
      </c>
    </row>
    <row r="40" spans="1:8" x14ac:dyDescent="0.25">
      <c r="A40" s="52"/>
      <c r="B40" s="2" t="s">
        <v>67</v>
      </c>
      <c r="C40" s="5">
        <v>1</v>
      </c>
      <c r="D40" s="5">
        <v>1</v>
      </c>
      <c r="E40" s="15">
        <v>1</v>
      </c>
      <c r="F40" s="5">
        <v>1</v>
      </c>
      <c r="G40" s="15">
        <v>1</v>
      </c>
      <c r="H40" s="16">
        <v>4</v>
      </c>
    </row>
    <row r="41" spans="1:8" x14ac:dyDescent="0.25">
      <c r="A41" s="52"/>
      <c r="B41" s="2" t="s">
        <v>68</v>
      </c>
      <c r="C41" s="5" t="s">
        <v>9</v>
      </c>
      <c r="D41" s="5" t="s">
        <v>9</v>
      </c>
      <c r="E41" s="15" t="s">
        <v>9</v>
      </c>
      <c r="F41" s="5" t="s">
        <v>9</v>
      </c>
      <c r="G41" s="15" t="s">
        <v>9</v>
      </c>
      <c r="H41" s="16" t="s">
        <v>9</v>
      </c>
    </row>
    <row r="42" spans="1:8" x14ac:dyDescent="0.25">
      <c r="A42" s="52"/>
      <c r="B42" s="2" t="s">
        <v>69</v>
      </c>
      <c r="C42" s="5">
        <v>1</v>
      </c>
      <c r="D42" s="5">
        <v>1</v>
      </c>
      <c r="E42" s="15">
        <v>1</v>
      </c>
      <c r="F42" s="5">
        <v>1</v>
      </c>
      <c r="G42" s="15">
        <v>1</v>
      </c>
      <c r="H42" s="16">
        <v>4</v>
      </c>
    </row>
    <row r="43" spans="1:8" x14ac:dyDescent="0.25">
      <c r="A43" s="56" t="s">
        <v>44</v>
      </c>
      <c r="B43" s="2" t="s">
        <v>65</v>
      </c>
      <c r="C43" s="5">
        <v>96</v>
      </c>
      <c r="D43" s="5">
        <v>82</v>
      </c>
      <c r="E43" s="15">
        <v>0.85416666666666663</v>
      </c>
      <c r="F43" s="5">
        <v>75</v>
      </c>
      <c r="G43" s="15">
        <v>0.78125</v>
      </c>
      <c r="H43" s="16">
        <v>2.9390243902439024</v>
      </c>
    </row>
    <row r="44" spans="1:8" x14ac:dyDescent="0.25">
      <c r="A44" s="56"/>
      <c r="B44" s="2" t="s">
        <v>66</v>
      </c>
      <c r="C44" s="5">
        <v>88</v>
      </c>
      <c r="D44" s="5">
        <v>77</v>
      </c>
      <c r="E44" s="15">
        <v>0.875</v>
      </c>
      <c r="F44" s="5">
        <v>66</v>
      </c>
      <c r="G44" s="15">
        <v>0.75</v>
      </c>
      <c r="H44" s="16">
        <v>3.0129870129870131</v>
      </c>
    </row>
    <row r="45" spans="1:8" x14ac:dyDescent="0.25">
      <c r="A45" s="56"/>
      <c r="B45" s="2" t="s">
        <v>67</v>
      </c>
      <c r="C45" s="5">
        <v>68</v>
      </c>
      <c r="D45" s="5">
        <v>59</v>
      </c>
      <c r="E45" s="15">
        <v>0.86764705882352944</v>
      </c>
      <c r="F45" s="5">
        <v>53</v>
      </c>
      <c r="G45" s="15">
        <v>0.77941176470588236</v>
      </c>
      <c r="H45" s="16">
        <v>3.1745762711864405</v>
      </c>
    </row>
    <row r="46" spans="1:8" x14ac:dyDescent="0.25">
      <c r="A46" s="56"/>
      <c r="B46" s="2" t="s">
        <v>68</v>
      </c>
      <c r="C46" s="5">
        <v>50</v>
      </c>
      <c r="D46" s="5">
        <v>48</v>
      </c>
      <c r="E46" s="15">
        <v>0.96</v>
      </c>
      <c r="F46" s="5">
        <v>43</v>
      </c>
      <c r="G46" s="15">
        <v>0.86</v>
      </c>
      <c r="H46" s="16">
        <v>2.7354166666666666</v>
      </c>
    </row>
    <row r="47" spans="1:8" x14ac:dyDescent="0.25">
      <c r="A47" s="56"/>
      <c r="B47" s="2" t="s">
        <v>69</v>
      </c>
      <c r="C47" s="5">
        <v>63</v>
      </c>
      <c r="D47" s="5">
        <v>57</v>
      </c>
      <c r="E47" s="15">
        <v>0.90476190476190477</v>
      </c>
      <c r="F47" s="5">
        <v>51</v>
      </c>
      <c r="G47" s="15">
        <v>0.80952380952380953</v>
      </c>
      <c r="H47" s="16">
        <v>2.9596491228070176</v>
      </c>
    </row>
    <row r="48" spans="1:8" x14ac:dyDescent="0.25">
      <c r="A48" s="56" t="s">
        <v>45</v>
      </c>
      <c r="B48" s="2" t="s">
        <v>65</v>
      </c>
      <c r="C48" s="5">
        <v>14</v>
      </c>
      <c r="D48" s="5">
        <v>11</v>
      </c>
      <c r="E48" s="15">
        <v>0.7857142857142857</v>
      </c>
      <c r="F48" s="5">
        <v>10</v>
      </c>
      <c r="G48" s="15">
        <v>0.7142857142857143</v>
      </c>
      <c r="H48" s="16">
        <v>3</v>
      </c>
    </row>
    <row r="49" spans="1:8" x14ac:dyDescent="0.25">
      <c r="A49" s="56"/>
      <c r="B49" s="2" t="s">
        <v>66</v>
      </c>
      <c r="C49" s="5">
        <v>10</v>
      </c>
      <c r="D49" s="5">
        <v>7</v>
      </c>
      <c r="E49" s="15">
        <v>0.7</v>
      </c>
      <c r="F49" s="5">
        <v>4</v>
      </c>
      <c r="G49" s="15">
        <v>0.4</v>
      </c>
      <c r="H49" s="16">
        <v>2.2000000000000002</v>
      </c>
    </row>
    <row r="50" spans="1:8" x14ac:dyDescent="0.25">
      <c r="A50" s="56"/>
      <c r="B50" s="2" t="s">
        <v>67</v>
      </c>
      <c r="C50" s="5">
        <v>11</v>
      </c>
      <c r="D50" s="5">
        <v>9</v>
      </c>
      <c r="E50" s="15">
        <v>0.81818181818181823</v>
      </c>
      <c r="F50" s="5">
        <v>7</v>
      </c>
      <c r="G50" s="15">
        <v>0.63636363636363635</v>
      </c>
      <c r="H50" s="16">
        <v>2.3000000000000003</v>
      </c>
    </row>
    <row r="51" spans="1:8" x14ac:dyDescent="0.25">
      <c r="A51" s="56"/>
      <c r="B51" s="2" t="s">
        <v>68</v>
      </c>
      <c r="C51" s="5">
        <v>14</v>
      </c>
      <c r="D51" s="5">
        <v>12</v>
      </c>
      <c r="E51" s="15">
        <v>0.8571428571428571</v>
      </c>
      <c r="F51" s="5">
        <v>8</v>
      </c>
      <c r="G51" s="15">
        <v>0.5714285714285714</v>
      </c>
      <c r="H51" s="16">
        <v>2.25</v>
      </c>
    </row>
    <row r="52" spans="1:8" x14ac:dyDescent="0.25">
      <c r="A52" s="56"/>
      <c r="B52" s="2" t="s">
        <v>69</v>
      </c>
      <c r="C52" s="5">
        <v>21</v>
      </c>
      <c r="D52" s="5">
        <v>18</v>
      </c>
      <c r="E52" s="15">
        <v>0.8571428571428571</v>
      </c>
      <c r="F52" s="5">
        <v>18</v>
      </c>
      <c r="G52" s="15">
        <v>0.8571428571428571</v>
      </c>
      <c r="H52" s="16">
        <v>3.0375000000000001</v>
      </c>
    </row>
    <row r="53" spans="1:8" x14ac:dyDescent="0.25">
      <c r="A53" s="56" t="s">
        <v>46</v>
      </c>
      <c r="B53" s="2" t="s">
        <v>65</v>
      </c>
      <c r="C53" s="5">
        <v>2</v>
      </c>
      <c r="D53" s="5">
        <v>2</v>
      </c>
      <c r="E53" s="15">
        <v>1</v>
      </c>
      <c r="F53" s="5">
        <v>1</v>
      </c>
      <c r="G53" s="15">
        <v>0.5</v>
      </c>
      <c r="H53" s="16">
        <v>2</v>
      </c>
    </row>
    <row r="54" spans="1:8" x14ac:dyDescent="0.25">
      <c r="A54" s="56"/>
      <c r="B54" s="2" t="s">
        <v>66</v>
      </c>
      <c r="C54" s="5">
        <v>5</v>
      </c>
      <c r="D54" s="5">
        <v>4</v>
      </c>
      <c r="E54" s="15">
        <v>0.8</v>
      </c>
      <c r="F54" s="5">
        <v>3</v>
      </c>
      <c r="G54" s="15">
        <v>0.6</v>
      </c>
      <c r="H54" s="16">
        <v>2.6749999999999998</v>
      </c>
    </row>
    <row r="55" spans="1:8" x14ac:dyDescent="0.25">
      <c r="A55" s="56"/>
      <c r="B55" s="2" t="s">
        <v>67</v>
      </c>
      <c r="C55" s="5">
        <v>5</v>
      </c>
      <c r="D55" s="5">
        <v>4</v>
      </c>
      <c r="E55" s="15">
        <v>0.8</v>
      </c>
      <c r="F55" s="5">
        <v>4</v>
      </c>
      <c r="G55" s="15">
        <v>0.8</v>
      </c>
      <c r="H55" s="16">
        <v>2.75</v>
      </c>
    </row>
    <row r="56" spans="1:8" x14ac:dyDescent="0.25">
      <c r="A56" s="56"/>
      <c r="B56" s="2" t="s">
        <v>68</v>
      </c>
      <c r="C56" s="5">
        <v>1</v>
      </c>
      <c r="D56" s="5">
        <v>1</v>
      </c>
      <c r="E56" s="15">
        <v>1</v>
      </c>
      <c r="F56" s="5">
        <v>1</v>
      </c>
      <c r="G56" s="15">
        <v>1</v>
      </c>
      <c r="H56" s="16">
        <v>2</v>
      </c>
    </row>
    <row r="57" spans="1:8" x14ac:dyDescent="0.25">
      <c r="A57" s="56"/>
      <c r="B57" s="2" t="s">
        <v>69</v>
      </c>
      <c r="C57" s="5">
        <v>1</v>
      </c>
      <c r="D57" s="5">
        <v>0</v>
      </c>
      <c r="E57" s="15">
        <v>0</v>
      </c>
      <c r="F57" s="5">
        <v>0</v>
      </c>
      <c r="G57" s="15">
        <v>0</v>
      </c>
      <c r="H57" s="16"/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D9" sqref="D9"/>
    </sheetView>
  </sheetViews>
  <sheetFormatPr defaultRowHeight="15" x14ac:dyDescent="0.25"/>
  <cols>
    <col min="1" max="1" width="15.42578125" style="36" customWidth="1"/>
    <col min="2" max="11" width="11.7109375" style="9" customWidth="1"/>
  </cols>
  <sheetData>
    <row r="1" spans="1:11" ht="45" x14ac:dyDescent="0.25">
      <c r="A1" s="34" t="s">
        <v>31</v>
      </c>
      <c r="B1" s="10" t="s">
        <v>47</v>
      </c>
      <c r="C1" s="10" t="s">
        <v>48</v>
      </c>
      <c r="D1" s="10" t="s">
        <v>49</v>
      </c>
      <c r="E1" s="10" t="s">
        <v>50</v>
      </c>
      <c r="F1" s="10" t="s">
        <v>51</v>
      </c>
      <c r="G1" s="10" t="s">
        <v>52</v>
      </c>
      <c r="H1" s="10" t="s">
        <v>53</v>
      </c>
      <c r="I1" s="10" t="s">
        <v>54</v>
      </c>
      <c r="J1" s="10" t="s">
        <v>55</v>
      </c>
      <c r="K1" s="10" t="s">
        <v>56</v>
      </c>
    </row>
    <row r="2" spans="1:11" x14ac:dyDescent="0.25">
      <c r="A2" s="2" t="s">
        <v>65</v>
      </c>
      <c r="B2" s="27">
        <v>6</v>
      </c>
      <c r="C2" s="28">
        <v>624.00000000000011</v>
      </c>
      <c r="D2" s="29">
        <v>520.00000000000011</v>
      </c>
      <c r="E2" s="28">
        <v>20.8</v>
      </c>
      <c r="F2" s="28">
        <v>1.2</v>
      </c>
      <c r="G2" s="30">
        <v>0.19999999999999996</v>
      </c>
      <c r="H2" s="29">
        <v>17.333333333333336</v>
      </c>
      <c r="I2" s="27">
        <v>208</v>
      </c>
      <c r="J2" s="27">
        <v>240</v>
      </c>
      <c r="K2" s="31">
        <v>0.8666666666666667</v>
      </c>
    </row>
    <row r="3" spans="1:11" x14ac:dyDescent="0.25">
      <c r="A3" s="2" t="s">
        <v>66</v>
      </c>
      <c r="B3" s="27">
        <v>7</v>
      </c>
      <c r="C3" s="28">
        <v>647.82816000000003</v>
      </c>
      <c r="D3" s="29">
        <v>462.73439999999999</v>
      </c>
      <c r="E3" s="28">
        <v>21.594272</v>
      </c>
      <c r="F3" s="28">
        <v>1.4000000000000001</v>
      </c>
      <c r="G3" s="30">
        <v>0.40000000000000013</v>
      </c>
      <c r="H3" s="29">
        <v>15.424479999999999</v>
      </c>
      <c r="I3" s="27">
        <v>226</v>
      </c>
      <c r="J3" s="27">
        <v>289</v>
      </c>
      <c r="K3" s="31">
        <v>0.7820069204152249</v>
      </c>
    </row>
    <row r="4" spans="1:11" x14ac:dyDescent="0.25">
      <c r="A4" s="2" t="s">
        <v>67</v>
      </c>
      <c r="B4" s="27">
        <v>5</v>
      </c>
      <c r="C4" s="28">
        <v>469.70805000000001</v>
      </c>
      <c r="D4" s="29">
        <v>469.70805000000001</v>
      </c>
      <c r="E4" s="28">
        <v>15.656935000000001</v>
      </c>
      <c r="F4" s="28">
        <v>1</v>
      </c>
      <c r="G4" s="30">
        <v>1</v>
      </c>
      <c r="H4" s="29">
        <v>15.656935000000001</v>
      </c>
      <c r="I4" s="27">
        <v>156</v>
      </c>
      <c r="J4" s="27">
        <v>215</v>
      </c>
      <c r="K4" s="31">
        <v>0.72558139534883725</v>
      </c>
    </row>
    <row r="5" spans="1:11" x14ac:dyDescent="0.25">
      <c r="A5" s="2" t="s">
        <v>68</v>
      </c>
      <c r="B5" s="27">
        <v>5</v>
      </c>
      <c r="C5" s="30">
        <v>442.55961000000002</v>
      </c>
      <c r="D5" s="32">
        <v>442.55961000000002</v>
      </c>
      <c r="E5" s="30">
        <v>14.751987</v>
      </c>
      <c r="F5" s="30">
        <v>1</v>
      </c>
      <c r="G5" s="30">
        <v>1</v>
      </c>
      <c r="H5" s="32">
        <v>14.751987</v>
      </c>
      <c r="I5" s="27">
        <v>147</v>
      </c>
      <c r="J5" s="27">
        <v>226</v>
      </c>
      <c r="K5" s="31">
        <v>0.65044247787610621</v>
      </c>
    </row>
    <row r="6" spans="1:11" x14ac:dyDescent="0.25">
      <c r="A6" s="2" t="s">
        <v>69</v>
      </c>
      <c r="B6" s="27">
        <v>7</v>
      </c>
      <c r="C6" s="28">
        <v>641.9129999999999</v>
      </c>
      <c r="D6" s="29">
        <v>458.50928571428562</v>
      </c>
      <c r="E6" s="28">
        <v>21.397099999999998</v>
      </c>
      <c r="F6" s="28">
        <v>1.4000000000000001</v>
      </c>
      <c r="G6" s="30">
        <v>1.4000000000000001</v>
      </c>
      <c r="H6" s="29">
        <v>15.283642857142855</v>
      </c>
      <c r="I6" s="27">
        <v>215</v>
      </c>
      <c r="J6" s="27">
        <v>333</v>
      </c>
      <c r="K6" s="31">
        <v>0.64564564564564564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2017-09-26T18:42:36Z</cp:lastPrinted>
  <dcterms:created xsi:type="dcterms:W3CDTF">2017-08-31T19:28:31Z</dcterms:created>
  <dcterms:modified xsi:type="dcterms:W3CDTF">2018-02-20T21:58:09Z</dcterms:modified>
</cp:coreProperties>
</file>